
<file path=[Content_Types].xml><?xml version="1.0" encoding="utf-8"?>
<Types xmlns="http://schemas.openxmlformats.org/package/2006/content-types">
  <Override PartName="/xl/activeX/activeX4.bin" ContentType="application/vnd.ms-office.activeX"/>
  <Override PartName="/xl/ctrlProps/ctrlProp49.xml" ContentType="application/vnd.ms-excel.controlproperties+xml"/>
  <Override PartName="/xl/ctrlProps/ctrlProp78.xml" ContentType="application/vnd.ms-excel.controlproperties+xml"/>
  <Override PartName="/xl/styles.xml" ContentType="application/vnd.openxmlformats-officedocument.spreadsheetml.styles+xml"/>
  <Override PartName="/xl/ctrlProps/ctrlProp38.xml" ContentType="application/vnd.ms-excel.controlproperties+xml"/>
  <Override PartName="/xl/ctrlProps/ctrlProp85.xml" ContentType="application/vnd.ms-excel.controlproperties+xml"/>
  <Override PartName="/xl/ctrlProps/ctrlProp67.xml" ContentType="application/vnd.ms-excel.controlproperties+xml"/>
  <Override PartName="/xl/activeX/activeX5.xml" ContentType="application/vnd.ms-office.activeX+xml"/>
  <Override PartName="/xl/ctrlProps/ctrlProp45.xml" ContentType="application/vnd.ms-excel.controlproperties+xml"/>
  <Override PartName="/xl/ctrlProps/ctrlProp56.xml" ContentType="application/vnd.ms-excel.controlproperties+xml"/>
  <Override PartName="/xl/ctrlProps/ctrlProp74.xml" ContentType="application/vnd.ms-excel.controlproperties+xml"/>
  <Override PartName="/xl/ctrlProps/ctrlProp27.xml" ContentType="application/vnd.ms-excel.controlproperties+xml"/>
  <Default Extension="xml" ContentType="application/xml"/>
  <Override PartName="/xl/drawings/drawing2.xml" ContentType="application/vnd.openxmlformats-officedocument.drawing+xml"/>
  <Override PartName="/xl/ctrlProps/ctrlProp34.xml" ContentType="application/vnd.ms-excel.controlproperties+xml"/>
  <Override PartName="/xl/ctrlProps/ctrlProp52.xml" ContentType="application/vnd.ms-excel.controlproperties+xml"/>
  <Override PartName="/xl/ctrlProps/ctrlProp63.xml" ContentType="application/vnd.ms-excel.controlproperties+xml"/>
  <Override PartName="/xl/ctrlProps/ctrlProp81.xml" ContentType="application/vnd.ms-excel.controlproperties+xml"/>
  <Override PartName="/xl/ctrlProps/ctrlProp16.xml" ContentType="application/vnd.ms-excel.controlproperties+xml"/>
  <Override PartName="/xl/worksheets/sheet3.xml" ContentType="application/vnd.openxmlformats-officedocument.spreadsheetml.worksheet+xml"/>
  <Override PartName="/xl/activeX/activeX1.xml" ContentType="application/vnd.ms-office.activeX+xml"/>
  <Override PartName="/xl/ctrlProps/ctrlProp41.xml" ContentType="application/vnd.ms-excel.controlproperties+xml"/>
  <Override PartName="/xl/ctrlProps/ctrlProp70.xml" ContentType="application/vnd.ms-excel.controlproperties+xml"/>
  <Override PartName="/xl/ctrlProps/ctrlProp23.xml" ContentType="application/vnd.ms-excel.control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trlProps/ctrlProp30.xml" ContentType="application/vnd.ms-excel.controlproperties+xml"/>
  <Override PartName="/xl/ctrlProps/ctrlProp12.xml" ContentType="application/vnd.ms-excel.controlproperties+xml"/>
  <Override PartName="/xl/ctrlProps/ctrlProp21.xml" ContentType="application/vnd.ms-excel.controlproperties+xml"/>
  <Override PartName="/xl/ctrlProps/ctrlProp6.xml" ContentType="application/vnd.ms-excel.controlproperties+xml"/>
  <Override PartName="/xl/sharedStrings.xml" ContentType="application/vnd.openxmlformats-officedocument.spreadsheetml.sharedStrings+xml"/>
  <Override PartName="/xl/ctrlProps/ctrlProp10.xml" ContentType="application/vnd.ms-excel.controlproperties+xml"/>
  <Override PartName="/xl/ctrlProps/ctrlProp4.xml" ContentType="application/vnd.ms-excel.controlproperties+xml"/>
  <Override PartName="/xl/activeX/activeX5.bin" ContentType="application/vnd.ms-office.activeX"/>
  <Override PartName="/xl/ctrlProps/ctrlProp2.xml" ContentType="application/vnd.ms-excel.controlproperties+xml"/>
  <Default Extension="bin" ContentType="application/vnd.openxmlformats-officedocument.spreadsheetml.printerSettings"/>
  <Default Extension="png" ContentType="image/png"/>
  <Override PartName="/xl/activeX/activeX3.bin" ContentType="application/vnd.ms-office.activeX"/>
  <Override PartName="/xl/ctrlProps/ctrlProp59.xml" ContentType="application/vnd.ms-excel.controlproperties+xml"/>
  <Override PartName="/xl/ctrlProps/ctrlProp77.xml" ContentType="application/vnd.ms-excel.controlproperties+xml"/>
  <Override PartName="/xl/ctrlProps/ctrlProp68.xml" ContentType="application/vnd.ms-excel.controlproperties+xml"/>
  <Override PartName="/xl/ctrlProps/ctrlProp88.xml" ContentType="application/vnd.ms-excel.controlproperties+xml"/>
  <Override PartName="/xl/ctrlProps/ctrlProp79.xml" ContentType="application/vnd.ms-excel.controlproperties+xml"/>
  <Override PartName="/xl/activeX/activeX1.bin" ContentType="application/vnd.ms-office.activeX"/>
  <Override PartName="/xl/ctrlProps/ctrlProp39.xml" ContentType="application/vnd.ms-excel.controlproperties+xml"/>
  <Override PartName="/xl/ctrlProps/ctrlProp57.xml" ContentType="application/vnd.ms-excel.controlproperties+xml"/>
  <Override PartName="/xl/ctrlProps/ctrlProp48.xml" ContentType="application/vnd.ms-excel.controlproperties+xml"/>
  <Override PartName="/xl/ctrlProps/ctrlProp75.xml" ContentType="application/vnd.ms-excel.controlproperties+xml"/>
  <Override PartName="/xl/ctrlProps/ctrlProp66.xml" ContentType="application/vnd.ms-excel.controlproperties+xml"/>
  <Override PartName="/xl/ctrlProps/ctrlProp86.xml" ContentType="application/vnd.ms-excel.controlproperties+xml"/>
  <Override PartName="/xl/ctrlProps/ctrlProp28.xml" ContentType="application/vnd.ms-excel.controlproperties+xml"/>
  <Override PartName="/xl/ctrlProps/ctrlProp19.xml" ContentType="application/vnd.ms-excel.controlproperties+xml"/>
  <Override PartName="/xl/worksheets/sheet6.xml" ContentType="application/vnd.openxmlformats-officedocument.spreadsheetml.worksheet+xml"/>
  <Default Extension="emf" ContentType="image/x-emf"/>
  <Override PartName="/xl/activeX/activeX6.xml" ContentType="application/vnd.ms-office.activeX+xml"/>
  <Override PartName="/xl/ctrlProps/ctrlProp55.xml" ContentType="application/vnd.ms-excel.controlproperties+xml"/>
  <Override PartName="/xl/ctrlProps/ctrlProp46.xml" ContentType="application/vnd.ms-excel.controlproperties+xml"/>
  <Override PartName="/xl/ctrlProps/ctrlProp37.xml" ContentType="application/vnd.ms-excel.controlproperties+xml"/>
  <Override PartName="/xl/ctrlProps/ctrlProp64.xml" ContentType="application/vnd.ms-excel.controlproperties+xml"/>
  <Override PartName="/xl/ctrlProps/ctrlProp84.xml" ContentType="application/vnd.ms-excel.controlproperties+xml"/>
  <Override PartName="/xl/ctrlProps/ctrlProp73.xml" ContentType="application/vnd.ms-excel.controlproperties+xml"/>
  <Override PartName="/xl/ctrlProps/ctrlProp26.xml" ContentType="application/vnd.ms-excel.controlproperties+xml"/>
  <Override PartName="/xl/ctrlProps/ctrlProp17.xml" ContentType="application/vnd.ms-excel.controlproperti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activeX/activeX2.xml" ContentType="application/vnd.ms-office.activeX+xml"/>
  <Override PartName="/xl/activeX/activeX4.xml" ContentType="application/vnd.ms-office.activeX+xml"/>
  <Override PartName="/xl/drawings/drawing3.xml" ContentType="application/vnd.openxmlformats-officedocument.drawing+xml"/>
  <Override PartName="/xl/ctrlProps/ctrlProp53.xml" ContentType="application/vnd.ms-excel.controlproperties+xml"/>
  <Override PartName="/xl/ctrlProps/ctrlProp44.xml" ContentType="application/vnd.ms-excel.controlproperties+xml"/>
  <Override PartName="/xl/ctrlProps/ctrlProp35.xml" ContentType="application/vnd.ms-excel.controlproperties+xml"/>
  <Override PartName="/xl/ctrlProps/ctrlProp71.xml" ContentType="application/vnd.ms-excel.controlproperties+xml"/>
  <Override PartName="/xl/ctrlProps/ctrlProp62.xml" ContentType="application/vnd.ms-excel.controlproperties+xml"/>
  <Override PartName="/xl/ctrlProps/ctrlProp82.xml" ContentType="application/vnd.ms-excel.controlproperties+xml"/>
  <Override PartName="/xl/ctrlProps/ctrlProp9.xml" ContentType="application/vnd.ms-excel.controlproperties+xml"/>
  <Override PartName="/xl/ctrlProps/ctrlProp24.xml" ContentType="application/vnd.ms-excel.controlproperties+xml"/>
  <Override PartName="/xl/ctrlProps/ctrlProp15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trlProps/ctrlProp42.xml" ContentType="application/vnd.ms-excel.controlproperties+xml"/>
  <Override PartName="/xl/ctrlProps/ctrlProp33.xml" ContentType="application/vnd.ms-excel.controlproperties+xml"/>
  <Override PartName="/xl/ctrlProps/ctrlProp51.xml" ContentType="application/vnd.ms-excel.controlproperties+xml"/>
  <Override PartName="/xl/ctrlProps/ctrlProp80.xml" ContentType="application/vnd.ms-excel.controlproperties+xml"/>
  <Override PartName="/xl/ctrlProps/ctrlProp60.xml" ContentType="application/vnd.ms-excel.controlproperties+xml"/>
  <Override PartName="/xl/ctrlProps/ctrlProp13.xml" ContentType="application/vnd.ms-excel.controlproperties+xml"/>
  <Override PartName="/xl/ctrlProps/ctrlProp7.xml" ContentType="application/vnd.ms-excel.controlproperties+xml"/>
  <Override PartName="/xl/ctrlProps/ctrlProp22.xml" ContentType="application/vnd.ms-excel.controlproperties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31.xml" ContentType="application/vnd.ms-excel.controlproperties+xml"/>
  <Override PartName="/xl/ctrlProps/ctrlProp40.xml" ContentType="application/vnd.ms-excel.controlproperties+xml"/>
  <Override PartName="/xl/ctrlProps/ctrlProp5.xml" ContentType="application/vnd.ms-excel.controlproperties+xml"/>
  <Override PartName="/xl/ctrlProps/ctrlProp20.xml" ContentType="application/vnd.ms-excel.controlproperties+xml"/>
  <Override PartName="/xl/ctrlProps/ctrlProp11.xml" ContentType="application/vnd.ms-excel.controlproperties+xml"/>
  <Override PartName="/xl/ctrlProps/ctrlProp3.xml" ContentType="application/vnd.ms-excel.controlproperties+xml"/>
  <Override PartName="/xl/activeX/activeX6.bin" ContentType="application/vnd.ms-office.activeX"/>
  <Override PartName="/xl/ctrlProps/ctrlProp1.xml" ContentType="application/vnd.ms-excel.controlproperties+xml"/>
  <Override PartName="/docProps/core.xml" ContentType="application/vnd.openxmlformats-package.core-properties+xml"/>
  <Override PartName="/xl/activeX/activeX2.bin" ContentType="application/vnd.ms-office.activeX"/>
  <Override PartName="/xl/ctrlProps/ctrlProp69.xml" ContentType="application/vnd.ms-excel.controlproperties+xml"/>
  <Override PartName="/xl/ctrlProps/ctrlProp87.xml" ContentType="application/vnd.ms-excel.controlproperties+xml"/>
  <Override PartName="/xl/theme/theme1.xml" ContentType="application/vnd.openxmlformats-officedocument.theme+xml"/>
  <Override PartName="/xl/ctrlProps/ctrlProp47.xml" ContentType="application/vnd.ms-excel.controlproperties+xml"/>
  <Override PartName="/xl/ctrlProps/ctrlProp58.xml" ContentType="application/vnd.ms-excel.controlproperties+xml"/>
  <Override PartName="/xl/ctrlProps/ctrlProp76.xml" ContentType="application/vnd.ms-excel.controlproperties+xml"/>
  <Override PartName="/xl/ctrlProps/ctrlProp29.xml" ContentType="application/vnd.ms-excel.controlproperties+xml"/>
  <Override PartName="/xl/ctrlProps/ctrlProp36.xml" ContentType="application/vnd.ms-excel.controlproperties+xml"/>
  <Override PartName="/xl/ctrlProps/ctrlProp83.xml" ContentType="application/vnd.ms-excel.controlproperties+xml"/>
  <Override PartName="/xl/ctrlProps/ctrlProp65.xml" ContentType="application/vnd.ms-excel.controlproperties+xml"/>
  <Override PartName="/xl/ctrlProps/ctrlProp18.xml" ContentType="application/vnd.ms-excel.controlproperties+xml"/>
  <Default Extension="rels" ContentType="application/vnd.openxmlformats-package.relationships+xml"/>
  <Override PartName="/xl/worksheets/sheet5.xml" ContentType="application/vnd.openxmlformats-officedocument.spreadsheetml.worksheet+xml"/>
  <Override PartName="/xl/activeX/activeX3.xml" ContentType="application/vnd.ms-office.activeX+xml"/>
  <Override PartName="/xl/ctrlProps/ctrlProp54.xml" ContentType="application/vnd.ms-excel.controlproperties+xml"/>
  <Override PartName="/xl/ctrlProps/ctrlProp43.xml" ContentType="application/vnd.ms-excel.controlproperties+xml"/>
  <Override PartName="/xl/ctrlProps/ctrlProp72.xml" ContentType="application/vnd.ms-excel.controlproperties+xml"/>
  <Override PartName="/xl/ctrlProps/ctrlProp25.xml" ContentType="application/vnd.ms-excel.controlproperties+xml"/>
  <Override PartName="/xl/ctrlProps/ctrlProp50.xml" ContentType="application/vnd.ms-excel.controlproperties+xml"/>
  <Override PartName="/xl/ctrlProps/ctrlProp32.xml" ContentType="application/vnd.ms-excel.controlproperties+xml"/>
  <Override PartName="/xl/ctrlProps/ctrlProp61.xml" ContentType="application/vnd.ms-excel.controlproperties+xml"/>
  <Override PartName="/xl/ctrlProps/ctrlProp8.xml" ContentType="application/vnd.ms-excel.controlproperties+xml"/>
  <Override PartName="/xl/ctrlProps/ctrlProp14.xml" ContentType="application/vnd.ms-excel.contro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/>
  <bookViews>
    <workbookView xWindow="120" yWindow="135" windowWidth="18915" windowHeight="11760"/>
  </bookViews>
  <sheets>
    <sheet name="Deutsch" sheetId="1" r:id="rId1"/>
    <sheet name="Tabelle2" sheetId="2" state="hidden" r:id="rId2"/>
    <sheet name="Tabelle3" sheetId="3" state="hidden" r:id="rId3"/>
    <sheet name="Francais" sheetId="6" r:id="rId4"/>
    <sheet name="Italian" sheetId="7" r:id="rId5"/>
    <sheet name="Datenquelle" sheetId="4" r:id="rId6"/>
  </sheets>
  <externalReferences>
    <externalReference r:id="rId7"/>
  </externalReferences>
  <definedNames>
    <definedName name="_xlnm.Print_Area" localSheetId="0">Deutsch!$A$1:$AK$63</definedName>
    <definedName name="_xlnm.Print_Area" localSheetId="3">Francais!$A$1:$AK$63</definedName>
    <definedName name="_xlnm.Print_Area" localSheetId="4">Italian!$A$1:$AK$63</definedName>
  </definedNames>
  <calcPr calcId="125725"/>
</workbook>
</file>

<file path=xl/calcChain.xml><?xml version="1.0" encoding="utf-8"?>
<calcChain xmlns="http://schemas.openxmlformats.org/spreadsheetml/2006/main">
  <c r="F11" i="7"/>
  <c r="F11" i="6"/>
  <c r="Z11" i="7"/>
  <c r="Z11" i="6"/>
  <c r="AF18" s="1"/>
  <c r="Z10" i="7"/>
  <c r="Z10" i="6"/>
  <c r="F11" i="1"/>
  <c r="Z11"/>
  <c r="Z10"/>
  <c r="AN53" i="7"/>
  <c r="AN52"/>
  <c r="AN51"/>
  <c r="AN50"/>
  <c r="AN49"/>
  <c r="AF47"/>
  <c r="AF45"/>
  <c r="AF39"/>
  <c r="AF30"/>
  <c r="AS23"/>
  <c r="AF21"/>
  <c r="I57" s="1"/>
  <c r="AN53" i="6"/>
  <c r="AN52"/>
  <c r="AN51"/>
  <c r="AF53" s="1"/>
  <c r="AN50"/>
  <c r="AN49"/>
  <c r="AF47"/>
  <c r="AF45"/>
  <c r="AF39"/>
  <c r="AF30"/>
  <c r="AF21"/>
  <c r="K57" s="1"/>
  <c r="AF47" i="1"/>
  <c r="AN51"/>
  <c r="AN50"/>
  <c r="AN49"/>
  <c r="AF39"/>
  <c r="AF45"/>
  <c r="AF21"/>
  <c r="I57" s="1"/>
  <c r="AN53"/>
  <c r="AN52"/>
  <c r="AF30"/>
  <c r="AF18" l="1"/>
  <c r="AF18" i="7"/>
  <c r="AF53" i="1"/>
  <c r="AS24" i="7"/>
  <c r="AF53"/>
  <c r="AF31" i="6" l="1"/>
  <c r="AF55" s="1"/>
  <c r="P57" s="1"/>
  <c r="AO15"/>
  <c r="AC15" s="1"/>
  <c r="AS25" i="7"/>
  <c r="AS26" l="1"/>
  <c r="AS27" s="1"/>
  <c r="AS28" s="1"/>
  <c r="AS29" s="1"/>
  <c r="AS30" s="1"/>
  <c r="AS31" s="1"/>
  <c r="AS32" s="1"/>
  <c r="AS33" s="1"/>
  <c r="AS34" s="1"/>
  <c r="AS35" s="1"/>
  <c r="AS36" s="1"/>
  <c r="AS37" s="1"/>
  <c r="AS38" s="1"/>
  <c r="AS39" s="1"/>
  <c r="AS40" s="1"/>
  <c r="AS41" s="1"/>
  <c r="AS42" s="1"/>
  <c r="AS43" s="1"/>
  <c r="AS44" s="1"/>
  <c r="AS45" s="1"/>
  <c r="AS46" s="1"/>
  <c r="AS47" s="1"/>
  <c r="AS48" s="1"/>
  <c r="AS49" s="1"/>
  <c r="AS50" s="1"/>
  <c r="AS51" s="1"/>
  <c r="AS52" s="1"/>
  <c r="AS53" s="1"/>
  <c r="AS54" s="1"/>
  <c r="AS55" s="1"/>
  <c r="AS56" s="1"/>
  <c r="AS57" s="1"/>
  <c r="AS58" s="1"/>
  <c r="AF31" i="1" l="1"/>
  <c r="AF55" s="1"/>
  <c r="O57" s="1"/>
  <c r="AF31" i="7"/>
  <c r="AO15" i="1" l="1"/>
  <c r="AC15" s="1"/>
  <c r="AF55" i="7"/>
  <c r="O57"/>
  <c r="AO15"/>
  <c r="AC15" s="1"/>
</calcChain>
</file>

<file path=xl/sharedStrings.xml><?xml version="1.0" encoding="utf-8"?>
<sst xmlns="http://schemas.openxmlformats.org/spreadsheetml/2006/main" count="303" uniqueCount="186">
  <si>
    <t>Lärmschutznachweis für Luft / Wasser-Wärmepumpen</t>
  </si>
  <si>
    <r>
      <rPr>
        <b/>
        <sz val="10"/>
        <color indexed="8"/>
        <rFont val="Frutiger LT Com 55 Roman"/>
        <family val="2"/>
      </rPr>
      <t>Angaben zur Luft / Wasser-Wärmepumpe</t>
    </r>
    <r>
      <rPr>
        <sz val="6"/>
        <color indexed="8"/>
        <rFont val="Frutiger LT Com 55 Roman"/>
        <family val="2"/>
      </rPr>
      <t xml:space="preserve"> (techn. Datenblatt + Situationsplan mit eingezeichneter WP beilegen)</t>
    </r>
  </si>
  <si>
    <t xml:space="preserve">gemäss Euro-Norm EN 255 resp. EN 14511 (siehe auch www.wpz.ch) </t>
  </si>
  <si>
    <t>Hersteller</t>
  </si>
  <si>
    <t>Leistung</t>
  </si>
  <si>
    <t>Adresse</t>
  </si>
  <si>
    <t>PLZ / Ort</t>
  </si>
  <si>
    <t>Modell / Typ</t>
  </si>
  <si>
    <t>Telefon</t>
  </si>
  <si>
    <t>E-Mail</t>
  </si>
  <si>
    <r>
      <t>Schallleistung L</t>
    </r>
    <r>
      <rPr>
        <vertAlign val="subscript"/>
        <sz val="9"/>
        <color indexed="8"/>
        <rFont val="Frutiger LT Com 55 Roman"/>
        <family val="2"/>
      </rPr>
      <t>wA</t>
    </r>
  </si>
  <si>
    <t>Aufstellungsart</t>
  </si>
  <si>
    <t>dBA</t>
  </si>
  <si>
    <r>
      <t>Distanz (s) Quelle - Empfänger</t>
    </r>
    <r>
      <rPr>
        <sz val="6"/>
        <color indexed="8"/>
        <rFont val="Frutiger LT Com 55 Roman"/>
        <family val="2"/>
      </rPr>
      <t xml:space="preserve"> (Nachbargebäude; wenn unbebaute Nachbarparzelle: Baulinie)</t>
    </r>
  </si>
  <si>
    <t>m</t>
  </si>
  <si>
    <t>dB</t>
  </si>
  <si>
    <t>Vorsorgeprinzip</t>
  </si>
  <si>
    <t>dB erreichen!</t>
  </si>
  <si>
    <t>Nach Faktenblatt "Lärmtechnische Beurteilung von Wärmepumpen", Abschnitt 2.1</t>
  </si>
  <si>
    <t>Korrekturfaktoren</t>
  </si>
  <si>
    <t>Pegelkorrektur K1</t>
  </si>
  <si>
    <t>Heizbetrieb während der Nacht (19:00 - 07:00 Uhr)</t>
  </si>
  <si>
    <t>Pegelkorrektur K2</t>
  </si>
  <si>
    <t>Hörbarkeit der Tonhaltigkeit</t>
  </si>
  <si>
    <t>Pegelkorrektur K3</t>
  </si>
  <si>
    <t>Hörbarkeit der Impulshaltigkeit</t>
  </si>
  <si>
    <t>Min.</t>
  </si>
  <si>
    <t>Lärmschutzmassnahmen</t>
  </si>
  <si>
    <r>
      <t>Berechnung des Beurteilungspegels L</t>
    </r>
    <r>
      <rPr>
        <b/>
        <vertAlign val="subscript"/>
        <sz val="10"/>
        <color indexed="8"/>
        <rFont val="Frutiger LT Com 55 Roman"/>
        <family val="2"/>
      </rPr>
      <t>r</t>
    </r>
    <r>
      <rPr>
        <b/>
        <sz val="10"/>
        <color indexed="8"/>
        <rFont val="Frutiger LT Com 55 Roman"/>
        <family val="2"/>
      </rPr>
      <t xml:space="preserve"> am Empfangsort</t>
    </r>
  </si>
  <si>
    <r>
      <rPr>
        <b/>
        <sz val="9"/>
        <color indexed="8"/>
        <rFont val="Frutiger LT Com 55 Roman"/>
        <family val="2"/>
      </rPr>
      <t>Planungswert</t>
    </r>
    <r>
      <rPr>
        <sz val="9"/>
        <color indexed="8"/>
        <rFont val="Frutiger LT Com 55 Roman"/>
        <family val="2"/>
      </rPr>
      <t xml:space="preserve"> gemäss Anhang 6 LSV</t>
    </r>
  </si>
  <si>
    <t>Der Planungswert von</t>
  </si>
  <si>
    <t xml:space="preserve">dBA wird </t>
  </si>
  <si>
    <r>
      <t>Beurteilungspegel L</t>
    </r>
    <r>
      <rPr>
        <b/>
        <vertAlign val="subscript"/>
        <sz val="9"/>
        <color indexed="8"/>
        <rFont val="Frutiger LT Com 55 Roman"/>
        <family val="2"/>
      </rPr>
      <t>r</t>
    </r>
  </si>
  <si>
    <t>Unterschrift</t>
  </si>
  <si>
    <t>Ort, Datum</t>
  </si>
  <si>
    <t>Lärmschutzmassnahmen müssen eine Wirkung von mindestens</t>
  </si>
  <si>
    <t>Richtwirkungs-</t>
  </si>
  <si>
    <r>
      <t>korrektur D</t>
    </r>
    <r>
      <rPr>
        <vertAlign val="subscript"/>
        <sz val="9"/>
        <color indexed="8"/>
        <rFont val="Frutiger LT Com 55 Roman"/>
        <family val="2"/>
      </rPr>
      <t>c</t>
    </r>
  </si>
  <si>
    <r>
      <t>Schallleistungspegel aussen L</t>
    </r>
    <r>
      <rPr>
        <vertAlign val="subscript"/>
        <sz val="9"/>
        <color indexed="8"/>
        <rFont val="Frutiger LT Com 55 Roman"/>
        <family val="2"/>
      </rPr>
      <t>wA</t>
    </r>
    <r>
      <rPr>
        <sz val="6"/>
        <color indexed="8"/>
        <rFont val="Frutiger LT Com 55 Roman"/>
        <family val="2"/>
      </rPr>
      <t xml:space="preserve"> (Herstellerangaben / Wärmepumpen-Testzentrum www.wpz.ch)</t>
    </r>
  </si>
  <si>
    <t>Generelle Angaben</t>
  </si>
  <si>
    <t>Schalldruckpegel LpA</t>
  </si>
  <si>
    <t xml:space="preserve"> </t>
  </si>
  <si>
    <t>Verfasser</t>
  </si>
  <si>
    <t>Angabe des Herstellers:</t>
  </si>
  <si>
    <r>
      <t>Schalldruckpegel L</t>
    </r>
    <r>
      <rPr>
        <vertAlign val="subscript"/>
        <sz val="9"/>
        <color indexed="8"/>
        <rFont val="Frutiger LT Com 55 Roman"/>
        <family val="2"/>
      </rPr>
      <t>pA</t>
    </r>
    <r>
      <rPr>
        <sz val="9"/>
        <color indexed="8"/>
        <rFont val="Frutiger LT Com 55 Roman"/>
        <family val="2"/>
      </rPr>
      <t xml:space="preserve"> am Empfangsort </t>
    </r>
    <r>
      <rPr>
        <sz val="8"/>
        <color indexed="8"/>
        <rFont val="Frutiger LT Com 55 Roman"/>
        <family val="2"/>
      </rPr>
      <t>(L</t>
    </r>
    <r>
      <rPr>
        <vertAlign val="subscript"/>
        <sz val="8"/>
        <color indexed="8"/>
        <rFont val="Frutiger LT Com 55 Roman"/>
        <family val="2"/>
      </rPr>
      <t>pA</t>
    </r>
    <r>
      <rPr>
        <sz val="8"/>
        <color indexed="8"/>
        <rFont val="Frutiger LT Com 55 Roman"/>
        <family val="2"/>
      </rPr>
      <t xml:space="preserve"> = L</t>
    </r>
    <r>
      <rPr>
        <vertAlign val="subscript"/>
        <sz val="8"/>
        <color indexed="8"/>
        <rFont val="Frutiger LT Com 55 Roman"/>
        <family val="2"/>
      </rPr>
      <t>wA</t>
    </r>
    <r>
      <rPr>
        <sz val="8"/>
        <color indexed="8"/>
        <rFont val="Frutiger LT Com 55 Roman"/>
        <family val="2"/>
      </rPr>
      <t>-11+D</t>
    </r>
    <r>
      <rPr>
        <vertAlign val="subscript"/>
        <sz val="8"/>
        <color indexed="8"/>
        <rFont val="Frutiger LT Com 55 Roman"/>
        <family val="2"/>
      </rPr>
      <t>c</t>
    </r>
    <r>
      <rPr>
        <sz val="8"/>
        <color indexed="8"/>
        <rFont val="Frutiger LT Com 55 Roman"/>
        <family val="2"/>
      </rPr>
      <t xml:space="preserve"> -20*log(s) +1)</t>
    </r>
  </si>
  <si>
    <t>Pegelkorrektur durch Betriebsdauer t (In der Regel: t = 720 Min.)</t>
  </si>
  <si>
    <r>
      <t>bei s</t>
    </r>
    <r>
      <rPr>
        <vertAlign val="subscript"/>
        <sz val="9"/>
        <color indexed="8"/>
        <rFont val="Frutiger LT Com 55 Roman"/>
        <family val="2"/>
      </rPr>
      <t>1</t>
    </r>
  </si>
  <si>
    <t>Beurteilung der Lärmimmissionen von Luft / Wasser-Wärmepumpen (WP) mit einer Heizleistung von max. 35 kW, Beurteilung nur während der Nacht</t>
  </si>
  <si>
    <t>kW</t>
  </si>
  <si>
    <t>Wurde das Vorsorgeprinzip berücksichtigt?</t>
  </si>
  <si>
    <t>Schalldruckpegel in 1m</t>
  </si>
  <si>
    <t>Schallleistungspegel (*)</t>
  </si>
  <si>
    <t>dB(A) 4 Meßpunkte</t>
  </si>
  <si>
    <t>LwA dB(A)</t>
  </si>
  <si>
    <t>LW 71A</t>
  </si>
  <si>
    <t>LW 81A</t>
  </si>
  <si>
    <t>LW 101A</t>
  </si>
  <si>
    <t>LW 121A</t>
  </si>
  <si>
    <t>LW 100H-A</t>
  </si>
  <si>
    <t>LW 140A</t>
  </si>
  <si>
    <t>LW 180A</t>
  </si>
  <si>
    <t>LW 251A</t>
  </si>
  <si>
    <t>LW 310A</t>
  </si>
  <si>
    <t>LW 180H-A</t>
  </si>
  <si>
    <t>LWD 50A</t>
  </si>
  <si>
    <t>LWD 70A</t>
  </si>
  <si>
    <t>LWC 100</t>
  </si>
  <si>
    <t>LWC 120</t>
  </si>
  <si>
    <t>LW 101</t>
  </si>
  <si>
    <t>LW 121</t>
  </si>
  <si>
    <t>LW 100H</t>
  </si>
  <si>
    <t>LW 140</t>
  </si>
  <si>
    <t>LW 180</t>
  </si>
  <si>
    <t>LW 251</t>
  </si>
  <si>
    <t>LW 310</t>
  </si>
  <si>
    <t>LW 180H</t>
  </si>
  <si>
    <t>LW 380</t>
  </si>
  <si>
    <t>* Umrechnung LwA Punktförmig</t>
  </si>
  <si>
    <t>Alpha-InnoTec</t>
  </si>
  <si>
    <t>LWD 90A</t>
  </si>
  <si>
    <t>Leistung A2/W35</t>
  </si>
  <si>
    <t>LWC 60</t>
  </si>
  <si>
    <t>LWC 80</t>
  </si>
  <si>
    <t>LW 90A/RX</t>
  </si>
  <si>
    <t>LW 140A/RX</t>
  </si>
  <si>
    <t>Abstand</t>
  </si>
  <si>
    <t>LWSE-F8</t>
  </si>
  <si>
    <t>LWSE-F10</t>
  </si>
  <si>
    <t>LWSE-F12</t>
  </si>
  <si>
    <t>LWSE-F14</t>
  </si>
  <si>
    <t>LWSE-F18</t>
  </si>
  <si>
    <t>LWSE-F24</t>
  </si>
  <si>
    <t>Aussen-Schallpegelwerte Luft/Wasser-Geräte 12.07.2013/mud</t>
  </si>
  <si>
    <r>
      <t>Déclaration de bruit pour une pompe à chaleur</t>
    </r>
    <r>
      <rPr>
        <sz val="14"/>
        <color indexed="8"/>
        <rFont val="Frutiger LT Com 55 Roman"/>
      </rPr>
      <t xml:space="preserve"> [PAC]</t>
    </r>
    <r>
      <rPr>
        <b/>
        <sz val="14"/>
        <color indexed="8"/>
        <rFont val="Frutiger LT Com 55 Roman"/>
        <family val="2"/>
      </rPr>
      <t xml:space="preserve"> air/eau</t>
    </r>
  </si>
  <si>
    <t>Evaluation des immissions de bruit d'une pompe à chaleur air/eau avec une puissance de chauffe de max. 35 kW; Evaluation pour la période de nuit</t>
  </si>
  <si>
    <t>Informations générales</t>
  </si>
  <si>
    <t>Téléphone</t>
  </si>
  <si>
    <t>CP / Lieu</t>
  </si>
  <si>
    <t>Données sur la pompe à chaleur air/eau (données techniques + plan de situation avec l'installation</t>
  </si>
  <si>
    <t>Données constructeur:</t>
  </si>
  <si>
    <t xml:space="preserve">selon les normes EN 255 resp. EN 14511 (voir www.wpz.ch) </t>
  </si>
  <si>
    <t>Fabricant</t>
  </si>
  <si>
    <r>
      <t>Puissance acoustique L</t>
    </r>
    <r>
      <rPr>
        <vertAlign val="subscript"/>
        <sz val="9"/>
        <color indexed="8"/>
        <rFont val="Frutiger LT Com 55 Roman"/>
        <family val="2"/>
      </rPr>
      <t>wA</t>
    </r>
  </si>
  <si>
    <t>Modèle / Type</t>
  </si>
  <si>
    <t>Niveau sonore LpA</t>
  </si>
  <si>
    <t>Puissance</t>
  </si>
  <si>
    <r>
      <t>à (distance) s</t>
    </r>
    <r>
      <rPr>
        <vertAlign val="subscript"/>
        <sz val="9"/>
        <color indexed="8"/>
        <rFont val="Frutiger LT Com 55 Roman"/>
        <family val="2"/>
      </rPr>
      <t>1</t>
    </r>
  </si>
  <si>
    <t>Situation</t>
  </si>
  <si>
    <r>
      <t>Puissance acoustique à l'extérieur L</t>
    </r>
    <r>
      <rPr>
        <vertAlign val="subscript"/>
        <sz val="9"/>
        <color indexed="8"/>
        <rFont val="Frutiger LT Com 55 Roman"/>
        <family val="2"/>
      </rPr>
      <t>wA</t>
    </r>
    <r>
      <rPr>
        <sz val="6"/>
        <color indexed="8"/>
        <rFont val="Frutiger LT Com 55 Roman"/>
        <family val="2"/>
      </rPr>
      <t xml:space="preserve"> (donnée constructeur / Wärmepumpen-Testzentrum www.wpz.ch)</t>
    </r>
  </si>
  <si>
    <r>
      <t>Distance (s) Source - Récepteur</t>
    </r>
    <r>
      <rPr>
        <sz val="6"/>
        <color indexed="8"/>
        <rFont val="Frutiger LT Com 55 Roman"/>
        <family val="2"/>
      </rPr>
      <t xml:space="preserve"> (local sensible voisin; limite de construction de la parcelle voisine sans construction)</t>
    </r>
  </si>
  <si>
    <r>
      <rPr>
        <b/>
        <sz val="9"/>
        <color indexed="8"/>
        <rFont val="Frutiger LT Com 55 Roman"/>
        <family val="2"/>
      </rPr>
      <t>Valeurs de planification</t>
    </r>
    <r>
      <rPr>
        <sz val="9"/>
        <color indexed="8"/>
        <rFont val="Frutiger LT Com 55 Roman"/>
        <family val="2"/>
      </rPr>
      <t xml:space="preserve"> (annexe 6 OPB)</t>
    </r>
  </si>
  <si>
    <t>Calcul du niveau d'évaluation Lr au récepteur</t>
  </si>
  <si>
    <t>Facteurs de correction</t>
  </si>
  <si>
    <t>Directivité de</t>
  </si>
  <si>
    <t>la source Dc</t>
  </si>
  <si>
    <r>
      <t>Niveau sonore L</t>
    </r>
    <r>
      <rPr>
        <vertAlign val="subscript"/>
        <sz val="9"/>
        <color indexed="8"/>
        <rFont val="Frutiger LT Com 55 Roman"/>
        <family val="2"/>
      </rPr>
      <t>pA</t>
    </r>
    <r>
      <rPr>
        <sz val="9"/>
        <color indexed="8"/>
        <rFont val="Frutiger LT Com 55 Roman"/>
        <family val="2"/>
      </rPr>
      <t xml:space="preserve"> au récepteur </t>
    </r>
    <r>
      <rPr>
        <sz val="8"/>
        <color indexed="8"/>
        <rFont val="Frutiger LT Com 55 Roman"/>
        <family val="2"/>
      </rPr>
      <t>(L</t>
    </r>
    <r>
      <rPr>
        <vertAlign val="subscript"/>
        <sz val="8"/>
        <color indexed="8"/>
        <rFont val="Frutiger LT Com 55 Roman"/>
        <family val="2"/>
      </rPr>
      <t>pA</t>
    </r>
    <r>
      <rPr>
        <sz val="8"/>
        <color indexed="8"/>
        <rFont val="Frutiger LT Com 55 Roman"/>
        <family val="2"/>
      </rPr>
      <t xml:space="preserve"> = L</t>
    </r>
    <r>
      <rPr>
        <vertAlign val="subscript"/>
        <sz val="8"/>
        <color indexed="8"/>
        <rFont val="Frutiger LT Com 55 Roman"/>
        <family val="2"/>
      </rPr>
      <t>wA</t>
    </r>
    <r>
      <rPr>
        <sz val="8"/>
        <color indexed="8"/>
        <rFont val="Frutiger LT Com 55 Roman"/>
        <family val="2"/>
      </rPr>
      <t>-11+D</t>
    </r>
    <r>
      <rPr>
        <vertAlign val="subscript"/>
        <sz val="8"/>
        <color indexed="8"/>
        <rFont val="Frutiger LT Com 55 Roman"/>
        <family val="2"/>
      </rPr>
      <t>c</t>
    </r>
    <r>
      <rPr>
        <sz val="8"/>
        <color indexed="8"/>
        <rFont val="Frutiger LT Com 55 Roman"/>
        <family val="2"/>
      </rPr>
      <t xml:space="preserve"> -20*log(s) +1)</t>
    </r>
  </si>
  <si>
    <t>Correction de niveau K1</t>
  </si>
  <si>
    <t>Fonctionnement nocturne (19:00 - 07:00 heures)</t>
  </si>
  <si>
    <t>Correction de niveau K2</t>
  </si>
  <si>
    <t>Audibilité des composantes tonales</t>
  </si>
  <si>
    <t>Correction de niveau K3</t>
  </si>
  <si>
    <t>Audibilité des composantes impulsives</t>
  </si>
  <si>
    <r>
      <t xml:space="preserve">Correction selon la durée de fonctionnement t </t>
    </r>
    <r>
      <rPr>
        <i/>
        <sz val="9"/>
        <color indexed="8"/>
        <rFont val="Calibri"/>
        <family val="2"/>
      </rPr>
      <t>(normalement: t = 720 min.)</t>
    </r>
  </si>
  <si>
    <t>min.</t>
  </si>
  <si>
    <t>Mesures constructives</t>
  </si>
  <si>
    <r>
      <t>Niveau d'évaluation L</t>
    </r>
    <r>
      <rPr>
        <b/>
        <vertAlign val="subscript"/>
        <sz val="9"/>
        <color indexed="8"/>
        <rFont val="Frutiger LT Com 55 Roman"/>
        <family val="2"/>
      </rPr>
      <t>r</t>
    </r>
  </si>
  <si>
    <t>La valeur de planification de</t>
  </si>
  <si>
    <t>dBA est</t>
  </si>
  <si>
    <t>Prise en compte du principe de prévention?</t>
  </si>
  <si>
    <t>Auteur</t>
  </si>
  <si>
    <t>Lieu, Date</t>
  </si>
  <si>
    <t>Signature</t>
  </si>
  <si>
    <t>L 8Split</t>
  </si>
  <si>
    <t>L 12Split</t>
  </si>
  <si>
    <t>L 16Split</t>
  </si>
  <si>
    <t>Formulario di attestazione del rispetto delle esigenze della                    protezione contro il rumore per pompe di calore (pdc) aria/acqua</t>
  </si>
  <si>
    <t>Valutazione delle imissioni di rumore di una pompa di calore aria/acqua con una potenza termica di max 35 kW, valutazione periodo notturno</t>
  </si>
  <si>
    <t>Dati generali</t>
  </si>
  <si>
    <t>Indirizzo</t>
  </si>
  <si>
    <t>Telefono</t>
  </si>
  <si>
    <t>CAP/Luogo</t>
  </si>
  <si>
    <r>
      <rPr>
        <b/>
        <sz val="10"/>
        <color indexed="8"/>
        <rFont val="Frutiger LT Com 55 Roman"/>
        <family val="2"/>
      </rPr>
      <t xml:space="preserve">Dati pompa di calore aria/acqua </t>
    </r>
    <r>
      <rPr>
        <sz val="6"/>
        <color indexed="8"/>
        <rFont val="Frutiger LT Com 55 Roman"/>
        <family val="2"/>
      </rPr>
      <t>(allegare foglio dati tecnici + piano situazione e luogo installazione)</t>
    </r>
  </si>
  <si>
    <t xml:space="preserve">secondo Euro-Norm EN 255 risp. EN 14511 (vedi anche www.wpz.ch) </t>
  </si>
  <si>
    <t>Dati    del fornitore:</t>
  </si>
  <si>
    <t>Produttore</t>
  </si>
  <si>
    <t>Potenza sonora LwA</t>
  </si>
  <si>
    <t>Pressione sonora LpA</t>
  </si>
  <si>
    <t>Potenza</t>
  </si>
  <si>
    <t>a distanza s1</t>
  </si>
  <si>
    <t>Tipo di posa</t>
  </si>
  <si>
    <r>
      <t xml:space="preserve">Distanza (s) origine - ricettore </t>
    </r>
    <r>
      <rPr>
        <sz val="6"/>
        <color theme="1"/>
        <rFont val="Frutiger LT Com 55 Roman"/>
        <scheme val="minor"/>
      </rPr>
      <t>(casa vicina; se parcella adiacente non edificata: linea di costruzione)</t>
    </r>
  </si>
  <si>
    <r>
      <t xml:space="preserve">Potenza sonora esterna LwA </t>
    </r>
    <r>
      <rPr>
        <sz val="6"/>
        <color theme="1"/>
        <rFont val="Frutiger LT Com 55 Roman"/>
        <scheme val="minor"/>
      </rPr>
      <t>(dati produttore / Wärmepumpen-Testzentrum www.wpz.ch)</t>
    </r>
  </si>
  <si>
    <r>
      <rPr>
        <b/>
        <sz val="9"/>
        <color indexed="8"/>
        <rFont val="Frutiger LT Com 55 Roman"/>
        <family val="2"/>
      </rPr>
      <t>Valore di pianificazione</t>
    </r>
    <r>
      <rPr>
        <sz val="9"/>
        <color indexed="8"/>
        <rFont val="Frutiger LT Com 55 Roman"/>
        <family val="2"/>
      </rPr>
      <t>(annesso 6 LSV)</t>
    </r>
  </si>
  <si>
    <r>
      <t>Calcolo del livello di valutazione L</t>
    </r>
    <r>
      <rPr>
        <b/>
        <vertAlign val="subscript"/>
        <sz val="10"/>
        <color theme="1"/>
        <rFont val="Frutiger LT Com 55 Roman"/>
        <scheme val="minor"/>
      </rPr>
      <t>r</t>
    </r>
    <r>
      <rPr>
        <b/>
        <sz val="10"/>
        <color theme="1"/>
        <rFont val="Frutiger LT Com 55 Roman"/>
        <family val="2"/>
        <scheme val="minor"/>
      </rPr>
      <t xml:space="preserve"> dal ricettore</t>
    </r>
  </si>
  <si>
    <t>Fattori di correzione</t>
  </si>
  <si>
    <t xml:space="preserve">Direzione </t>
  </si>
  <si>
    <r>
      <t>sorgente D</t>
    </r>
    <r>
      <rPr>
        <vertAlign val="subscript"/>
        <sz val="9"/>
        <color theme="1"/>
        <rFont val="Frutiger LT Com 55 Roman"/>
        <scheme val="minor"/>
      </rPr>
      <t>c</t>
    </r>
  </si>
  <si>
    <r>
      <t>Livello sonoro L</t>
    </r>
    <r>
      <rPr>
        <vertAlign val="subscript"/>
        <sz val="9"/>
        <color theme="1"/>
        <rFont val="Frutiger LT Com 55 Roman"/>
        <scheme val="minor"/>
      </rPr>
      <t>pA</t>
    </r>
    <r>
      <rPr>
        <sz val="9"/>
        <color theme="1"/>
        <rFont val="Frutiger LT Com 55 Roman"/>
        <family val="2"/>
        <scheme val="minor"/>
      </rPr>
      <t xml:space="preserve"> dal ricettore</t>
    </r>
    <r>
      <rPr>
        <sz val="9"/>
        <color indexed="8"/>
        <rFont val="Frutiger LT Com 55 Roman"/>
        <family val="2"/>
      </rPr>
      <t xml:space="preserve"> </t>
    </r>
    <r>
      <rPr>
        <sz val="8"/>
        <color indexed="8"/>
        <rFont val="Frutiger LT Com 55 Roman"/>
        <family val="2"/>
      </rPr>
      <t>(L</t>
    </r>
    <r>
      <rPr>
        <vertAlign val="subscript"/>
        <sz val="8"/>
        <color indexed="8"/>
        <rFont val="Frutiger LT Com 55 Roman"/>
        <family val="2"/>
      </rPr>
      <t>pA</t>
    </r>
    <r>
      <rPr>
        <sz val="8"/>
        <color indexed="8"/>
        <rFont val="Frutiger LT Com 55 Roman"/>
        <family val="2"/>
      </rPr>
      <t xml:space="preserve"> = L</t>
    </r>
    <r>
      <rPr>
        <vertAlign val="subscript"/>
        <sz val="8"/>
        <color indexed="8"/>
        <rFont val="Frutiger LT Com 55 Roman"/>
        <family val="2"/>
      </rPr>
      <t>wA</t>
    </r>
    <r>
      <rPr>
        <sz val="8"/>
        <color indexed="8"/>
        <rFont val="Frutiger LT Com 55 Roman"/>
        <family val="2"/>
      </rPr>
      <t>-11+D</t>
    </r>
    <r>
      <rPr>
        <vertAlign val="subscript"/>
        <sz val="8"/>
        <color indexed="8"/>
        <rFont val="Frutiger LT Com 55 Roman"/>
        <family val="2"/>
      </rPr>
      <t>c</t>
    </r>
    <r>
      <rPr>
        <sz val="8"/>
        <color indexed="8"/>
        <rFont val="Frutiger LT Com 55 Roman"/>
        <family val="2"/>
      </rPr>
      <t xml:space="preserve"> -20*log(s) +1)</t>
    </r>
  </si>
  <si>
    <t>Correzione livello K1</t>
  </si>
  <si>
    <t>Correzione livello K2</t>
  </si>
  <si>
    <t>Udibilità delle componenti tonali</t>
  </si>
  <si>
    <t>Riscaldamento durante la notte (orario 19:00 - 07:00)</t>
  </si>
  <si>
    <t>Udibilità delle componenti impulsive</t>
  </si>
  <si>
    <t>Correzione in base tempo di esercizio t (normalmente: t = 720 Min.)</t>
  </si>
  <si>
    <t>Misure di protezione</t>
  </si>
  <si>
    <r>
      <t>Livello di valutazione L</t>
    </r>
    <r>
      <rPr>
        <b/>
        <vertAlign val="subscript"/>
        <sz val="9"/>
        <color indexed="8"/>
        <rFont val="Frutiger LT Com 55 Roman"/>
        <family val="2"/>
      </rPr>
      <t>r</t>
    </r>
  </si>
  <si>
    <t>Il valore pianificato di</t>
  </si>
  <si>
    <t xml:space="preserve">dBA è </t>
  </si>
  <si>
    <t>Il principio di protezione è stato rispettato?</t>
  </si>
  <si>
    <t>Autore</t>
  </si>
  <si>
    <t>Luogo, data</t>
  </si>
  <si>
    <t>Firma</t>
  </si>
  <si>
    <t>LW 160H-A/V</t>
  </si>
  <si>
    <t>LW 160H/V</t>
  </si>
  <si>
    <t>F 2030-7</t>
  </si>
  <si>
    <t>F 2030-9</t>
  </si>
  <si>
    <t>F 2040-12</t>
  </si>
  <si>
    <t>F 2040-16</t>
  </si>
  <si>
    <t>F 2300-14</t>
  </si>
  <si>
    <t>F 2300-20</t>
  </si>
  <si>
    <t>Aussen-Schallpegelwerte Luft/Wasser-Geräte 22.06.2015/FLM</t>
  </si>
  <si>
    <t>L/W Innen Alpha</t>
  </si>
  <si>
    <t>L/W Aussen Alpha</t>
  </si>
  <si>
    <t>L/W Aussen NIBE</t>
  </si>
  <si>
    <t>L/W Split (NIBE)</t>
  </si>
  <si>
    <t>L/W Split (KNV)</t>
  </si>
</sst>
</file>

<file path=xl/styles.xml><?xml version="1.0" encoding="utf-8"?>
<styleSheet xmlns="http://schemas.openxmlformats.org/spreadsheetml/2006/main">
  <numFmts count="1">
    <numFmt numFmtId="164" formatCode="0.0"/>
  </numFmts>
  <fonts count="35">
    <font>
      <sz val="11"/>
      <color theme="1"/>
      <name val="Frutiger LT Com 55 Roman"/>
      <family val="2"/>
      <scheme val="minor"/>
    </font>
    <font>
      <b/>
      <sz val="10"/>
      <color indexed="8"/>
      <name val="Frutiger LT Com 55 Roman"/>
      <family val="2"/>
    </font>
    <font>
      <sz val="9"/>
      <color indexed="8"/>
      <name val="Frutiger LT Com 55 Roman"/>
      <family val="2"/>
    </font>
    <font>
      <sz val="6"/>
      <color indexed="8"/>
      <name val="Frutiger LT Com 55 Roman"/>
      <family val="2"/>
    </font>
    <font>
      <vertAlign val="subscript"/>
      <sz val="9"/>
      <color indexed="8"/>
      <name val="Frutiger LT Com 55 Roman"/>
      <family val="2"/>
    </font>
    <font>
      <b/>
      <sz val="9"/>
      <color indexed="8"/>
      <name val="Frutiger LT Com 55 Roman"/>
      <family val="2"/>
    </font>
    <font>
      <b/>
      <vertAlign val="subscript"/>
      <sz val="10"/>
      <color indexed="8"/>
      <name val="Frutiger LT Com 55 Roman"/>
      <family val="2"/>
    </font>
    <font>
      <sz val="8"/>
      <color indexed="8"/>
      <name val="Tahoma"/>
      <family val="2"/>
    </font>
    <font>
      <b/>
      <vertAlign val="subscript"/>
      <sz val="9"/>
      <color indexed="8"/>
      <name val="Frutiger LT Com 55 Roman"/>
      <family val="2"/>
    </font>
    <font>
      <sz val="8"/>
      <color indexed="8"/>
      <name val="Frutiger LT Com 55 Roman"/>
      <family val="2"/>
    </font>
    <font>
      <vertAlign val="subscript"/>
      <sz val="8"/>
      <color indexed="8"/>
      <name val="Frutiger LT Com 55 Roman"/>
      <family val="2"/>
    </font>
    <font>
      <sz val="8"/>
      <name val="Tahoma"/>
      <family val="2"/>
    </font>
    <font>
      <sz val="8"/>
      <name val="Arial"/>
      <family val="2"/>
    </font>
    <font>
      <b/>
      <sz val="8"/>
      <name val="Arial"/>
      <family val="2"/>
    </font>
    <font>
      <b/>
      <sz val="14"/>
      <color indexed="8"/>
      <name val="Frutiger LT Com 55 Roman"/>
      <family val="2"/>
    </font>
    <font>
      <sz val="14"/>
      <color indexed="8"/>
      <name val="Frutiger LT Com 55 Roman"/>
    </font>
    <font>
      <i/>
      <sz val="9"/>
      <color indexed="8"/>
      <name val="Calibri"/>
      <family val="2"/>
    </font>
    <font>
      <sz val="10"/>
      <name val="Arial"/>
      <family val="2"/>
    </font>
    <font>
      <sz val="10"/>
      <color indexed="8"/>
      <name val="Frutiger LT Com 55 Roman"/>
      <family val="2"/>
    </font>
    <font>
      <sz val="11"/>
      <color theme="1"/>
      <name val="Frutiger LT Com 55 Roman"/>
      <family val="2"/>
      <scheme val="minor"/>
    </font>
    <font>
      <sz val="10"/>
      <color theme="1"/>
      <name val="Frutiger LT Com 55 Roman"/>
      <family val="2"/>
      <scheme val="minor"/>
    </font>
    <font>
      <sz val="9"/>
      <color theme="1"/>
      <name val="Frutiger LT Com 55 Roman"/>
      <family val="2"/>
      <scheme val="minor"/>
    </font>
    <font>
      <sz val="9"/>
      <color rgb="FFFF0000"/>
      <name val="Frutiger LT Com 55 Roman"/>
      <family val="2"/>
      <scheme val="minor"/>
    </font>
    <font>
      <b/>
      <sz val="9"/>
      <color theme="1"/>
      <name val="Frutiger LT Com 55 Roman"/>
      <family val="2"/>
      <scheme val="minor"/>
    </font>
    <font>
      <b/>
      <sz val="10"/>
      <color theme="1"/>
      <name val="Frutiger LT Com 55 Roman"/>
      <family val="2"/>
      <scheme val="minor"/>
    </font>
    <font>
      <sz val="6"/>
      <color theme="1"/>
      <name val="Frutiger LT Com 55 Roman"/>
      <family val="2"/>
      <scheme val="minor"/>
    </font>
    <font>
      <b/>
      <sz val="9"/>
      <color rgb="FFFF0000"/>
      <name val="Frutiger LT Com 55 Roman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Frutiger LT Com 55 Roman"/>
      <family val="2"/>
      <scheme val="minor"/>
    </font>
    <font>
      <sz val="6"/>
      <color theme="1"/>
      <name val="Frutiger LT Com 55 Roman"/>
      <scheme val="minor"/>
    </font>
    <font>
      <b/>
      <vertAlign val="subscript"/>
      <sz val="10"/>
      <color theme="1"/>
      <name val="Frutiger LT Com 55 Roman"/>
      <scheme val="minor"/>
    </font>
    <font>
      <vertAlign val="subscript"/>
      <sz val="9"/>
      <color theme="1"/>
      <name val="Frutiger LT Com 55 Roman"/>
      <scheme val="minor"/>
    </font>
    <font>
      <sz val="8"/>
      <color rgb="FFFF0000"/>
      <name val="Arial"/>
      <family val="2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 diagonalUp="1" diagonalDown="1"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</borders>
  <cellStyleXfs count="3">
    <xf numFmtId="0" fontId="0" fillId="0" borderId="0"/>
    <xf numFmtId="0" fontId="19" fillId="0" borderId="0"/>
    <xf numFmtId="0" fontId="17" fillId="0" borderId="0"/>
  </cellStyleXfs>
  <cellXfs count="177"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center"/>
    </xf>
    <xf numFmtId="0" fontId="23" fillId="0" borderId="0" xfId="0" applyFont="1"/>
    <xf numFmtId="0" fontId="21" fillId="0" borderId="0" xfId="0" applyFont="1" applyAlignment="1">
      <alignment horizontal="right"/>
    </xf>
    <xf numFmtId="0" fontId="24" fillId="0" borderId="0" xfId="0" applyFont="1"/>
    <xf numFmtId="0" fontId="25" fillId="0" borderId="0" xfId="0" applyFont="1" applyAlignment="1">
      <alignment vertical="top"/>
    </xf>
    <xf numFmtId="0" fontId="25" fillId="0" borderId="0" xfId="0" applyFont="1" applyBorder="1" applyAlignment="1">
      <alignment vertical="top"/>
    </xf>
    <xf numFmtId="0" fontId="20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23" fillId="0" borderId="0" xfId="0" applyFont="1" applyProtection="1">
      <protection hidden="1"/>
    </xf>
    <xf numFmtId="0" fontId="25" fillId="0" borderId="0" xfId="0" applyFont="1" applyAlignment="1" applyProtection="1">
      <alignment vertical="top"/>
      <protection hidden="1"/>
    </xf>
    <xf numFmtId="0" fontId="21" fillId="0" borderId="0" xfId="0" applyFont="1" applyFill="1" applyAlignment="1">
      <alignment horizontal="right"/>
    </xf>
    <xf numFmtId="0" fontId="25" fillId="0" borderId="1" xfId="0" applyFont="1" applyBorder="1" applyAlignment="1">
      <alignment vertical="top"/>
    </xf>
    <xf numFmtId="0" fontId="21" fillId="0" borderId="0" xfId="0" applyFont="1" applyAlignment="1">
      <alignment horizontal="right"/>
    </xf>
    <xf numFmtId="0" fontId="20" fillId="0" borderId="0" xfId="0" applyFont="1" applyProtection="1">
      <protection locked="0" hidden="1"/>
    </xf>
    <xf numFmtId="17" fontId="21" fillId="0" borderId="0" xfId="0" quotePrefix="1" applyNumberFormat="1" applyFont="1" applyAlignment="1" applyProtection="1">
      <alignment horizontal="right"/>
      <protection locked="0" hidden="1"/>
    </xf>
    <xf numFmtId="0" fontId="21" fillId="0" borderId="0" xfId="0" applyFont="1" applyAlignment="1" applyProtection="1">
      <alignment horizontal="right"/>
      <protection locked="0" hidden="1"/>
    </xf>
    <xf numFmtId="0" fontId="21" fillId="0" borderId="0" xfId="0" applyFont="1" applyProtection="1">
      <protection locked="0" hidden="1"/>
    </xf>
    <xf numFmtId="2" fontId="26" fillId="0" borderId="0" xfId="0" applyNumberFormat="1" applyFont="1" applyAlignment="1" applyProtection="1">
      <alignment horizontal="center"/>
      <protection locked="0"/>
    </xf>
    <xf numFmtId="0" fontId="23" fillId="0" borderId="0" xfId="0" applyFont="1" applyProtection="1">
      <protection locked="0" hidden="1"/>
    </xf>
    <xf numFmtId="0" fontId="25" fillId="0" borderId="0" xfId="0" applyFont="1" applyAlignment="1" applyProtection="1">
      <alignment vertical="top"/>
      <protection locked="0" hidden="1"/>
    </xf>
    <xf numFmtId="0" fontId="26" fillId="0" borderId="0" xfId="0" applyFont="1" applyAlignment="1"/>
    <xf numFmtId="0" fontId="21" fillId="0" borderId="0" xfId="0" applyFont="1"/>
    <xf numFmtId="0" fontId="21" fillId="0" borderId="0" xfId="0" applyFont="1"/>
    <xf numFmtId="0" fontId="23" fillId="0" borderId="0" xfId="0" applyFont="1" applyAlignment="1">
      <alignment horizontal="left"/>
    </xf>
    <xf numFmtId="0" fontId="21" fillId="0" borderId="0" xfId="0" applyFont="1" applyFill="1" applyAlignment="1">
      <alignment horizontal="left"/>
    </xf>
    <xf numFmtId="0" fontId="20" fillId="0" borderId="0" xfId="0" applyFont="1" applyProtection="1"/>
    <xf numFmtId="0" fontId="21" fillId="0" borderId="0" xfId="0" applyFont="1" applyProtection="1"/>
    <xf numFmtId="0" fontId="23" fillId="0" borderId="0" xfId="0" applyFont="1" applyProtection="1"/>
    <xf numFmtId="0" fontId="25" fillId="0" borderId="0" xfId="0" applyFont="1" applyAlignment="1" applyProtection="1">
      <alignment vertical="top"/>
    </xf>
    <xf numFmtId="0" fontId="21" fillId="0" borderId="0" xfId="0" applyFont="1" applyFill="1" applyAlignment="1" applyProtection="1">
      <alignment horizontal="right"/>
    </xf>
    <xf numFmtId="0" fontId="21" fillId="0" borderId="0" xfId="0" applyFont="1"/>
    <xf numFmtId="0" fontId="21" fillId="0" borderId="0" xfId="0" applyFont="1" applyAlignment="1"/>
    <xf numFmtId="0" fontId="12" fillId="2" borderId="0" xfId="0" applyFont="1" applyFill="1"/>
    <xf numFmtId="0" fontId="12" fillId="0" borderId="0" xfId="0" applyFont="1" applyFill="1"/>
    <xf numFmtId="0" fontId="21" fillId="0" borderId="0" xfId="0" applyFont="1" applyFill="1" applyProtection="1"/>
    <xf numFmtId="1" fontId="12" fillId="0" borderId="9" xfId="0" applyNumberFormat="1" applyFont="1" applyFill="1" applyBorder="1" applyProtection="1">
      <protection hidden="1"/>
    </xf>
    <xf numFmtId="0" fontId="13" fillId="0" borderId="9" xfId="0" applyFont="1" applyFill="1" applyBorder="1" applyProtection="1">
      <protection hidden="1"/>
    </xf>
    <xf numFmtId="0" fontId="12" fillId="0" borderId="9" xfId="0" applyFont="1" applyFill="1" applyBorder="1" applyProtection="1">
      <protection hidden="1"/>
    </xf>
    <xf numFmtId="0" fontId="12" fillId="0" borderId="0" xfId="0" applyFont="1" applyFill="1" applyProtection="1">
      <protection hidden="1"/>
    </xf>
    <xf numFmtId="0" fontId="27" fillId="0" borderId="0" xfId="0" applyFont="1"/>
    <xf numFmtId="0" fontId="28" fillId="0" borderId="0" xfId="0" applyFont="1"/>
    <xf numFmtId="0" fontId="20" fillId="0" borderId="0" xfId="1" applyFont="1" applyAlignment="1" applyProtection="1">
      <alignment vertical="center"/>
      <protection hidden="1"/>
    </xf>
    <xf numFmtId="0" fontId="20" fillId="0" borderId="0" xfId="1" applyFont="1" applyAlignment="1" applyProtection="1">
      <alignment vertical="center"/>
      <protection locked="0" hidden="1"/>
    </xf>
    <xf numFmtId="0" fontId="20" fillId="0" borderId="0" xfId="1" applyFont="1" applyAlignment="1" applyProtection="1">
      <alignment vertical="center"/>
    </xf>
    <xf numFmtId="0" fontId="20" fillId="0" borderId="0" xfId="1" applyFont="1" applyAlignment="1">
      <alignment vertical="center"/>
    </xf>
    <xf numFmtId="0" fontId="21" fillId="0" borderId="0" xfId="1" applyFont="1" applyAlignment="1" applyProtection="1">
      <alignment vertical="center"/>
      <protection hidden="1"/>
    </xf>
    <xf numFmtId="17" fontId="21" fillId="0" borderId="0" xfId="1" quotePrefix="1" applyNumberFormat="1" applyFont="1" applyAlignment="1" applyProtection="1">
      <alignment horizontal="right" vertical="center"/>
      <protection locked="0" hidden="1"/>
    </xf>
    <xf numFmtId="0" fontId="21" fillId="0" borderId="0" xfId="1" applyFont="1" applyAlignment="1" applyProtection="1">
      <alignment vertical="center"/>
    </xf>
    <xf numFmtId="0" fontId="21" fillId="0" borderId="0" xfId="1" applyFont="1" applyAlignment="1">
      <alignment vertical="center"/>
    </xf>
    <xf numFmtId="0" fontId="21" fillId="0" borderId="0" xfId="1" applyFont="1" applyAlignment="1" applyProtection="1">
      <alignment horizontal="right" vertical="center"/>
      <protection locked="0" hidden="1"/>
    </xf>
    <xf numFmtId="0" fontId="21" fillId="0" borderId="0" xfId="1" applyFont="1" applyAlignment="1" applyProtection="1">
      <alignment vertical="center"/>
      <protection locked="0" hidden="1"/>
    </xf>
    <xf numFmtId="0" fontId="24" fillId="0" borderId="0" xfId="1" applyFont="1" applyAlignment="1">
      <alignment vertical="center"/>
    </xf>
    <xf numFmtId="2" fontId="26" fillId="0" borderId="0" xfId="1" applyNumberFormat="1" applyFont="1" applyAlignment="1" applyProtection="1">
      <alignment horizontal="center" vertical="center"/>
      <protection locked="0"/>
    </xf>
    <xf numFmtId="0" fontId="22" fillId="0" borderId="0" xfId="1" applyFont="1" applyAlignment="1">
      <alignment horizontal="center" vertical="center"/>
    </xf>
    <xf numFmtId="0" fontId="26" fillId="0" borderId="0" xfId="1" applyFont="1" applyAlignment="1">
      <alignment vertical="center"/>
    </xf>
    <xf numFmtId="0" fontId="21" fillId="0" borderId="0" xfId="1" applyFont="1" applyFill="1" applyAlignment="1" applyProtection="1">
      <alignment horizontal="right" vertical="center"/>
    </xf>
    <xf numFmtId="0" fontId="23" fillId="0" borderId="0" xfId="1" applyFont="1" applyAlignment="1" applyProtection="1">
      <alignment vertical="center"/>
      <protection hidden="1"/>
    </xf>
    <xf numFmtId="0" fontId="23" fillId="0" borderId="0" xfId="1" applyFont="1" applyAlignment="1" applyProtection="1">
      <alignment vertical="center"/>
      <protection locked="0" hidden="1"/>
    </xf>
    <xf numFmtId="0" fontId="23" fillId="0" borderId="0" xfId="1" applyFont="1" applyAlignment="1" applyProtection="1">
      <alignment vertical="center"/>
    </xf>
    <xf numFmtId="0" fontId="23" fillId="0" borderId="0" xfId="1" applyFont="1" applyAlignment="1">
      <alignment vertical="center"/>
    </xf>
    <xf numFmtId="0" fontId="25" fillId="0" borderId="1" xfId="1" applyFont="1" applyBorder="1" applyAlignment="1">
      <alignment vertical="center"/>
    </xf>
    <xf numFmtId="0" fontId="25" fillId="0" borderId="0" xfId="1" applyFont="1" applyBorder="1" applyAlignment="1">
      <alignment vertical="center"/>
    </xf>
    <xf numFmtId="0" fontId="25" fillId="0" borderId="0" xfId="1" applyFont="1" applyAlignment="1">
      <alignment vertical="center"/>
    </xf>
    <xf numFmtId="0" fontId="25" fillId="0" borderId="0" xfId="1" applyFont="1" applyAlignment="1" applyProtection="1">
      <alignment vertical="center"/>
      <protection hidden="1"/>
    </xf>
    <xf numFmtId="0" fontId="25" fillId="0" borderId="0" xfId="1" applyFont="1" applyAlignment="1" applyProtection="1">
      <alignment vertical="center"/>
      <protection locked="0" hidden="1"/>
    </xf>
    <xf numFmtId="0" fontId="25" fillId="0" borderId="0" xfId="1" applyFont="1" applyAlignment="1" applyProtection="1">
      <alignment vertical="center"/>
    </xf>
    <xf numFmtId="0" fontId="21" fillId="0" borderId="0" xfId="1" applyFont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1" fillId="0" borderId="0" xfId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1" fillId="0" borderId="0" xfId="2" applyFont="1" applyFill="1" applyAlignment="1">
      <alignment horizontal="left" vertical="center"/>
    </xf>
    <xf numFmtId="0" fontId="21" fillId="0" borderId="0" xfId="2" applyFont="1" applyFill="1" applyAlignment="1">
      <alignment horizontal="right" vertical="center"/>
    </xf>
    <xf numFmtId="0" fontId="23" fillId="0" borderId="0" xfId="2" applyFont="1" applyAlignment="1">
      <alignment horizontal="left" vertical="center"/>
    </xf>
    <xf numFmtId="0" fontId="25" fillId="0" borderId="0" xfId="2" applyFont="1" applyBorder="1" applyAlignment="1">
      <alignment vertical="center"/>
    </xf>
    <xf numFmtId="0" fontId="25" fillId="0" borderId="1" xfId="2" applyFont="1" applyBorder="1" applyAlignment="1">
      <alignment vertical="center"/>
    </xf>
    <xf numFmtId="0" fontId="21" fillId="0" borderId="0" xfId="0" applyFont="1"/>
    <xf numFmtId="0" fontId="23" fillId="0" borderId="0" xfId="0" applyFont="1" applyAlignment="1">
      <alignment horizontal="left"/>
    </xf>
    <xf numFmtId="0" fontId="21" fillId="0" borderId="0" xfId="0" applyFont="1" applyFill="1" applyAlignment="1">
      <alignment horizontal="right"/>
    </xf>
    <xf numFmtId="0" fontId="21" fillId="0" borderId="0" xfId="0" applyFont="1" applyAlignment="1">
      <alignment horizontal="right"/>
    </xf>
    <xf numFmtId="0" fontId="20" fillId="0" borderId="0" xfId="0" applyFont="1" applyAlignment="1">
      <alignment wrapText="1"/>
    </xf>
    <xf numFmtId="0" fontId="33" fillId="0" borderId="0" xfId="0" applyFont="1" applyFill="1"/>
    <xf numFmtId="0" fontId="34" fillId="0" borderId="9" xfId="0" applyFont="1" applyFill="1" applyBorder="1" applyProtection="1">
      <protection hidden="1"/>
    </xf>
    <xf numFmtId="0" fontId="33" fillId="0" borderId="9" xfId="0" applyFont="1" applyFill="1" applyBorder="1" applyProtection="1">
      <protection hidden="1"/>
    </xf>
    <xf numFmtId="1" fontId="33" fillId="0" borderId="9" xfId="0" applyNumberFormat="1" applyFont="1" applyFill="1" applyBorder="1" applyProtection="1">
      <protection hidden="1"/>
    </xf>
    <xf numFmtId="0" fontId="22" fillId="0" borderId="0" xfId="0" applyFont="1" applyFill="1"/>
    <xf numFmtId="0" fontId="22" fillId="0" borderId="0" xfId="0" applyFont="1" applyFill="1" applyProtection="1">
      <protection hidden="1"/>
    </xf>
    <xf numFmtId="0" fontId="22" fillId="0" borderId="0" xfId="0" applyFont="1" applyFill="1" applyProtection="1">
      <protection locked="0" hidden="1"/>
    </xf>
    <xf numFmtId="0" fontId="22" fillId="0" borderId="0" xfId="0" applyFont="1" applyFill="1" applyProtection="1"/>
    <xf numFmtId="0" fontId="27" fillId="0" borderId="0" xfId="0" applyFont="1" applyFill="1"/>
    <xf numFmtId="0" fontId="28" fillId="0" borderId="0" xfId="0" applyFont="1" applyFill="1"/>
    <xf numFmtId="0" fontId="21" fillId="0" borderId="0" xfId="0" applyFont="1" applyAlignment="1">
      <alignment horizontal="center"/>
    </xf>
    <xf numFmtId="0" fontId="21" fillId="0" borderId="0" xfId="0" applyFont="1" applyFill="1" applyAlignment="1">
      <alignment horizontal="center"/>
    </xf>
    <xf numFmtId="0" fontId="21" fillId="3" borderId="0" xfId="0" applyFont="1" applyFill="1" applyAlignment="1" applyProtection="1">
      <alignment horizontal="center"/>
      <protection locked="0"/>
    </xf>
    <xf numFmtId="0" fontId="21" fillId="0" borderId="0" xfId="0" applyFont="1" applyAlignment="1">
      <alignment horizontal="left"/>
    </xf>
    <xf numFmtId="164" fontId="21" fillId="0" borderId="0" xfId="0" applyNumberFormat="1" applyFont="1" applyFill="1" applyAlignment="1">
      <alignment horizontal="right"/>
    </xf>
    <xf numFmtId="0" fontId="21" fillId="0" borderId="0" xfId="0" applyFont="1" applyAlignment="1">
      <alignment horizontal="right"/>
    </xf>
    <xf numFmtId="164" fontId="21" fillId="0" borderId="0" xfId="0" applyNumberFormat="1" applyFont="1" applyAlignment="1">
      <alignment horizontal="right"/>
    </xf>
    <xf numFmtId="0" fontId="21" fillId="0" borderId="2" xfId="0" applyFont="1" applyFill="1" applyBorder="1" applyAlignment="1">
      <alignment horizontal="left"/>
    </xf>
    <xf numFmtId="0" fontId="21" fillId="0" borderId="3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left"/>
    </xf>
    <xf numFmtId="0" fontId="21" fillId="0" borderId="0" xfId="0" applyFont="1"/>
    <xf numFmtId="0" fontId="23" fillId="0" borderId="0" xfId="0" applyFont="1" applyAlignment="1">
      <alignment horizontal="left"/>
    </xf>
    <xf numFmtId="0" fontId="21" fillId="0" borderId="0" xfId="0" applyFont="1" applyFill="1" applyAlignment="1">
      <alignment horizontal="right"/>
    </xf>
    <xf numFmtId="0" fontId="24" fillId="0" borderId="0" xfId="0" applyFont="1" applyAlignment="1">
      <alignment horizontal="left"/>
    </xf>
    <xf numFmtId="0" fontId="21" fillId="3" borderId="0" xfId="0" applyFont="1" applyFill="1" applyAlignment="1" applyProtection="1">
      <alignment horizontal="left"/>
      <protection locked="0"/>
    </xf>
    <xf numFmtId="1" fontId="26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4" xfId="0" applyFont="1" applyFill="1" applyBorder="1" applyAlignment="1">
      <alignment horizontal="left"/>
    </xf>
    <xf numFmtId="164" fontId="21" fillId="0" borderId="5" xfId="0" applyNumberFormat="1" applyFont="1" applyFill="1" applyBorder="1" applyAlignment="1" applyProtection="1">
      <alignment horizontal="right"/>
    </xf>
    <xf numFmtId="0" fontId="21" fillId="0" borderId="0" xfId="0" applyFont="1" applyFill="1" applyAlignment="1" applyProtection="1">
      <alignment horizontal="right"/>
      <protection locked="0"/>
    </xf>
    <xf numFmtId="0" fontId="29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1" fillId="0" borderId="5" xfId="0" applyFont="1" applyFill="1" applyBorder="1" applyAlignment="1">
      <alignment horizontal="left"/>
    </xf>
    <xf numFmtId="0" fontId="21" fillId="0" borderId="6" xfId="0" applyFont="1" applyFill="1" applyBorder="1" applyAlignment="1">
      <alignment horizontal="left"/>
    </xf>
    <xf numFmtId="1" fontId="21" fillId="0" borderId="0" xfId="0" applyNumberFormat="1" applyFont="1" applyFill="1" applyAlignment="1">
      <alignment horizontal="right"/>
    </xf>
    <xf numFmtId="0" fontId="21" fillId="3" borderId="0" xfId="0" applyFont="1" applyFill="1" applyAlignment="1" applyProtection="1">
      <alignment horizontal="left"/>
    </xf>
    <xf numFmtId="0" fontId="21" fillId="0" borderId="7" xfId="0" applyFont="1" applyBorder="1" applyAlignment="1">
      <alignment horizontal="left"/>
    </xf>
    <xf numFmtId="0" fontId="21" fillId="0" borderId="5" xfId="0" applyFont="1" applyBorder="1" applyAlignment="1">
      <alignment horizontal="left"/>
    </xf>
    <xf numFmtId="0" fontId="21" fillId="3" borderId="0" xfId="0" applyFont="1" applyFill="1" applyAlignment="1" applyProtection="1">
      <alignment horizontal="right"/>
      <protection locked="0"/>
    </xf>
    <xf numFmtId="0" fontId="20" fillId="0" borderId="0" xfId="0" applyFont="1" applyAlignment="1">
      <alignment horizontal="left"/>
    </xf>
    <xf numFmtId="0" fontId="25" fillId="0" borderId="0" xfId="0" applyFont="1" applyAlignment="1">
      <alignment horizontal="center" wrapText="1"/>
    </xf>
    <xf numFmtId="0" fontId="21" fillId="0" borderId="2" xfId="0" applyFont="1" applyFill="1" applyBorder="1" applyAlignment="1" applyProtection="1">
      <alignment horizontal="right"/>
    </xf>
    <xf numFmtId="0" fontId="21" fillId="3" borderId="0" xfId="0" applyFont="1" applyFill="1" applyAlignment="1" applyProtection="1">
      <alignment horizontal="right"/>
    </xf>
    <xf numFmtId="0" fontId="21" fillId="0" borderId="8" xfId="0" applyFont="1" applyBorder="1" applyAlignment="1" applyProtection="1">
      <alignment horizontal="left"/>
      <protection locked="0"/>
    </xf>
    <xf numFmtId="0" fontId="21" fillId="0" borderId="0" xfId="0" applyFont="1" applyBorder="1" applyAlignment="1">
      <alignment horizontal="center"/>
    </xf>
    <xf numFmtId="0" fontId="21" fillId="0" borderId="0" xfId="0" applyFont="1" applyAlignment="1" applyProtection="1">
      <alignment horizontal="right"/>
      <protection locked="0"/>
    </xf>
    <xf numFmtId="0" fontId="23" fillId="0" borderId="0" xfId="0" applyFont="1" applyAlignment="1">
      <alignment horizontal="center"/>
    </xf>
    <xf numFmtId="0" fontId="21" fillId="0" borderId="0" xfId="0" applyFont="1" applyAlignment="1" applyProtection="1">
      <alignment horizontal="center"/>
    </xf>
    <xf numFmtId="164" fontId="23" fillId="0" borderId="0" xfId="0" applyNumberFormat="1" applyFont="1" applyAlignment="1">
      <alignment horizontal="right"/>
    </xf>
    <xf numFmtId="0" fontId="29" fillId="0" borderId="0" xfId="2" applyFont="1" applyAlignment="1">
      <alignment horizontal="left" vertical="center"/>
    </xf>
    <xf numFmtId="0" fontId="25" fillId="0" borderId="0" xfId="2" applyFont="1" applyAlignment="1">
      <alignment horizontal="left" vertical="center"/>
    </xf>
    <xf numFmtId="0" fontId="24" fillId="0" borderId="0" xfId="2" applyFont="1" applyAlignment="1">
      <alignment horizontal="left" vertical="center"/>
    </xf>
    <xf numFmtId="0" fontId="21" fillId="0" borderId="0" xfId="2" applyFont="1" applyAlignment="1">
      <alignment horizontal="left" vertical="center"/>
    </xf>
    <xf numFmtId="0" fontId="21" fillId="3" borderId="0" xfId="2" applyFont="1" applyFill="1" applyAlignment="1" applyProtection="1">
      <alignment horizontal="left" vertical="center"/>
      <protection locked="0"/>
    </xf>
    <xf numFmtId="0" fontId="21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0" xfId="2" applyFont="1" applyAlignment="1">
      <alignment horizontal="left" vertical="center"/>
    </xf>
    <xf numFmtId="0" fontId="25" fillId="0" borderId="0" xfId="2" applyFont="1" applyAlignment="1">
      <alignment horizontal="center" vertical="center" wrapText="1"/>
    </xf>
    <xf numFmtId="0" fontId="21" fillId="0" borderId="0" xfId="2" applyFont="1" applyFill="1" applyAlignment="1" applyProtection="1">
      <alignment horizontal="right" vertical="center"/>
      <protection locked="0"/>
    </xf>
    <xf numFmtId="0" fontId="21" fillId="0" borderId="0" xfId="2" applyFont="1" applyFill="1" applyBorder="1" applyAlignment="1">
      <alignment horizontal="left" vertical="center"/>
    </xf>
    <xf numFmtId="0" fontId="21" fillId="0" borderId="0" xfId="2" applyFont="1" applyAlignment="1">
      <alignment vertical="center"/>
    </xf>
    <xf numFmtId="0" fontId="21" fillId="0" borderId="7" xfId="2" applyFont="1" applyBorder="1" applyAlignment="1">
      <alignment horizontal="left" vertical="center"/>
    </xf>
    <xf numFmtId="0" fontId="21" fillId="0" borderId="5" xfId="2" applyFont="1" applyBorder="1" applyAlignment="1">
      <alignment horizontal="left" vertical="center"/>
    </xf>
    <xf numFmtId="0" fontId="21" fillId="0" borderId="5" xfId="0" applyFont="1" applyFill="1" applyBorder="1" applyAlignment="1" applyProtection="1">
      <alignment horizontal="right"/>
    </xf>
    <xf numFmtId="0" fontId="21" fillId="0" borderId="5" xfId="2" applyFont="1" applyFill="1" applyBorder="1" applyAlignment="1">
      <alignment horizontal="left" vertical="center"/>
    </xf>
    <xf numFmtId="0" fontId="21" fillId="0" borderId="6" xfId="2" applyFont="1" applyFill="1" applyBorder="1" applyAlignment="1">
      <alignment horizontal="left" vertical="center"/>
    </xf>
    <xf numFmtId="0" fontId="21" fillId="3" borderId="0" xfId="2" applyFont="1" applyFill="1" applyAlignment="1" applyProtection="1">
      <alignment horizontal="right" vertical="center"/>
    </xf>
    <xf numFmtId="0" fontId="21" fillId="0" borderId="4" xfId="2" applyFont="1" applyFill="1" applyBorder="1" applyAlignment="1">
      <alignment horizontal="left" vertical="center"/>
    </xf>
    <xf numFmtId="0" fontId="21" fillId="0" borderId="2" xfId="2" applyFont="1" applyFill="1" applyBorder="1" applyAlignment="1">
      <alignment horizontal="left" vertical="center"/>
    </xf>
    <xf numFmtId="0" fontId="21" fillId="0" borderId="3" xfId="2" applyFont="1" applyFill="1" applyBorder="1" applyAlignment="1">
      <alignment horizontal="left" vertical="center"/>
    </xf>
    <xf numFmtId="0" fontId="21" fillId="0" borderId="0" xfId="2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1" fillId="0" borderId="0" xfId="1" applyFont="1" applyAlignment="1">
      <alignment horizontal="left" vertical="center"/>
    </xf>
    <xf numFmtId="1" fontId="21" fillId="0" borderId="0" xfId="1" applyNumberFormat="1" applyFont="1" applyFill="1" applyAlignment="1">
      <alignment horizontal="right" vertical="center"/>
    </xf>
    <xf numFmtId="0" fontId="21" fillId="3" borderId="0" xfId="1" applyFont="1" applyFill="1" applyAlignment="1" applyProtection="1">
      <alignment horizontal="right" vertical="center"/>
      <protection locked="0"/>
    </xf>
    <xf numFmtId="0" fontId="2" fillId="0" borderId="0" xfId="2" applyFont="1" applyAlignment="1">
      <alignment horizontal="left" vertical="center"/>
    </xf>
    <xf numFmtId="0" fontId="21" fillId="0" borderId="0" xfId="1" applyFont="1" applyFill="1" applyAlignment="1">
      <alignment horizontal="right" vertical="center"/>
    </xf>
    <xf numFmtId="0" fontId="23" fillId="0" borderId="0" xfId="2" applyFont="1" applyAlignment="1">
      <alignment horizontal="left" vertical="center"/>
    </xf>
    <xf numFmtId="0" fontId="21" fillId="0" borderId="0" xfId="1" applyFont="1" applyFill="1" applyAlignment="1">
      <alignment horizontal="center" vertical="center"/>
    </xf>
    <xf numFmtId="164" fontId="21" fillId="0" borderId="0" xfId="1" applyNumberFormat="1" applyFont="1" applyFill="1" applyAlignment="1">
      <alignment horizontal="right" vertical="center"/>
    </xf>
    <xf numFmtId="0" fontId="21" fillId="0" borderId="0" xfId="1" applyFont="1" applyAlignment="1">
      <alignment horizontal="right" vertical="center"/>
    </xf>
    <xf numFmtId="0" fontId="21" fillId="3" borderId="0" xfId="1" applyFont="1" applyFill="1" applyAlignment="1" applyProtection="1">
      <alignment horizontal="center" vertical="center"/>
      <protection locked="0"/>
    </xf>
    <xf numFmtId="164" fontId="21" fillId="0" borderId="0" xfId="1" applyNumberFormat="1" applyFont="1" applyAlignment="1">
      <alignment horizontal="right" vertical="center"/>
    </xf>
    <xf numFmtId="0" fontId="23" fillId="0" borderId="0" xfId="1" applyFont="1" applyAlignment="1">
      <alignment horizontal="center" vertical="center"/>
    </xf>
    <xf numFmtId="0" fontId="21" fillId="0" borderId="0" xfId="1" applyFont="1" applyAlignment="1" applyProtection="1">
      <alignment horizontal="right" vertical="center"/>
      <protection locked="0"/>
    </xf>
    <xf numFmtId="0" fontId="21" fillId="0" borderId="0" xfId="1" applyFont="1" applyAlignment="1" applyProtection="1">
      <alignment horizontal="center" vertical="center"/>
    </xf>
    <xf numFmtId="0" fontId="21" fillId="3" borderId="0" xfId="1" applyFont="1" applyFill="1" applyAlignment="1" applyProtection="1">
      <alignment horizontal="left" vertical="center"/>
      <protection locked="0"/>
    </xf>
    <xf numFmtId="164" fontId="23" fillId="0" borderId="0" xfId="1" applyNumberFormat="1" applyFont="1" applyAlignment="1">
      <alignment horizontal="right" vertical="center"/>
    </xf>
    <xf numFmtId="0" fontId="23" fillId="0" borderId="0" xfId="1" applyFont="1" applyAlignment="1">
      <alignment horizontal="left" vertical="center"/>
    </xf>
    <xf numFmtId="0" fontId="21" fillId="0" borderId="8" xfId="1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9" fillId="0" borderId="0" xfId="0" applyFont="1" applyAlignment="1">
      <alignment horizontal="left" wrapText="1"/>
    </xf>
  </cellXfs>
  <cellStyles count="3">
    <cellStyle name="Standard" xfId="0" builtinId="0"/>
    <cellStyle name="Standard 2" xfId="1"/>
    <cellStyle name="Standard 3" xfId="2"/>
  </cellStyles>
  <dxfs count="31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border>
        <left/>
        <right/>
        <top/>
        <bottom/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border>
        <left/>
        <right/>
        <top/>
        <bottom/>
      </border>
    </dxf>
    <dxf>
      <fill>
        <patternFill>
          <bgColor theme="4" tint="0.79998168889431442"/>
        </patternFill>
      </fill>
    </dxf>
    <dxf>
      <border>
        <left/>
        <right/>
        <top/>
        <bottom/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  <dxf>
      <fill>
        <patternFill>
          <bgColor theme="4" tint="0.79998168889431442"/>
        </patternFill>
      </fill>
    </dxf>
    <dxf>
      <font>
        <color theme="0"/>
      </font>
    </dxf>
    <dxf>
      <fill>
        <patternFill>
          <bgColor theme="4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border>
        <left/>
        <right/>
        <top/>
        <bottom/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Radio" firstButton="1" fmlaLink="$AO$36" lockText="1" noThreeD="1"/>
</file>

<file path=xl/ctrlProps/ctrlProp11.xml><?xml version="1.0" encoding="utf-8"?>
<formControlPr xmlns="http://schemas.microsoft.com/office/spreadsheetml/2009/9/main" objectType="Radio" checked="Checked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checked="Checked" firstButton="1" fmlaLink="$AO$42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CheckBox" fmlaLink="$AO$49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fmlaLink="$AO$50" lockText="1" noThreeD="1"/>
</file>

<file path=xl/ctrlProps/ctrlProp21.xml><?xml version="1.0" encoding="utf-8"?>
<formControlPr xmlns="http://schemas.microsoft.com/office/spreadsheetml/2009/9/main" objectType="CheckBox" fmlaLink="$AO$51" lockText="1" noThreeD="1"/>
</file>

<file path=xl/ctrlProps/ctrlProp22.xml><?xml version="1.0" encoding="utf-8"?>
<formControlPr xmlns="http://schemas.microsoft.com/office/spreadsheetml/2009/9/main" objectType="CheckBox" fmlaLink="$AO$52" lockText="1" noThreeD="1"/>
</file>

<file path=xl/ctrlProps/ctrlProp23.xml><?xml version="1.0" encoding="utf-8"?>
<formControlPr xmlns="http://schemas.microsoft.com/office/spreadsheetml/2009/9/main" objectType="CheckBox" fmlaLink="$AO$53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checked="Checked" firstButton="1" fmlaLink="$AO$21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Drop" dropStyle="combo" dx="16" fmlaLink="$AO$9" fmlaRange="$AT$22:$AT$60" noThreeD="1" sel="3" val="0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Radio" checked="Checked" firstButton="1" fmlaLink="$AO$26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Radio" firstButton="1" fmlaLink="$AO$36" lockText="1" noThreeD="1"/>
</file>

<file path=xl/ctrlProps/ctrlProp37.xml><?xml version="1.0" encoding="utf-8"?>
<formControlPr xmlns="http://schemas.microsoft.com/office/spreadsheetml/2009/9/main" objectType="Radio" checked="Checked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fmlaLink="$AO$26" lockText="1" noThreeD="1"/>
</file>

<file path=xl/ctrlProps/ctrlProp40.xml><?xml version="1.0" encoding="utf-8"?>
<formControlPr xmlns="http://schemas.microsoft.com/office/spreadsheetml/2009/9/main" objectType="Radio" checked="Checked" firstButton="1" fmlaLink="$AO$42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CheckBox" fmlaLink="$AO$49" lockText="1" noThreeD="1"/>
</file>

<file path=xl/ctrlProps/ctrlProp46.xml><?xml version="1.0" encoding="utf-8"?>
<formControlPr xmlns="http://schemas.microsoft.com/office/spreadsheetml/2009/9/main" objectType="CheckBox" fmlaLink="$AO$50" lockText="1" noThreeD="1"/>
</file>

<file path=xl/ctrlProps/ctrlProp47.xml><?xml version="1.0" encoding="utf-8"?>
<formControlPr xmlns="http://schemas.microsoft.com/office/spreadsheetml/2009/9/main" objectType="CheckBox" fmlaLink="$AO$51" lockText="1" noThreeD="1"/>
</file>

<file path=xl/ctrlProps/ctrlProp48.xml><?xml version="1.0" encoding="utf-8"?>
<formControlPr xmlns="http://schemas.microsoft.com/office/spreadsheetml/2009/9/main" objectType="CheckBox" fmlaLink="$AO$52" lockText="1" noThreeD="1"/>
</file>

<file path=xl/ctrlProps/ctrlProp49.xml><?xml version="1.0" encoding="utf-8"?>
<formControlPr xmlns="http://schemas.microsoft.com/office/spreadsheetml/2009/9/main" objectType="CheckBox" fmlaLink="$AO$53" lockText="1" noThreeD="1"/>
</file>

<file path=xl/ctrlProps/ctrlProp5.xml><?xml version="1.0" encoding="utf-8"?>
<formControlPr xmlns="http://schemas.microsoft.com/office/spreadsheetml/2009/9/main" objectType="Radio" checked="Checked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Radio" checked="Checked" firstButton="1" fmlaLink="$AO$21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Drop" dropStyle="combo" dx="16" fmlaLink="Francais!$AO$9" fmlaRange="Deutsch!$AT$22:$AT$60" noThreeD="1" sel="7" val="5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Radio" checked="Checked" firstButton="1" fmlaLink="$AO$36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GBox" noThreeD="1"/>
</file>

<file path=xl/ctrlProps/ctrlProp68.xml><?xml version="1.0" encoding="utf-8"?>
<formControlPr xmlns="http://schemas.microsoft.com/office/spreadsheetml/2009/9/main" objectType="Radio" checked="Checked" firstButton="1" fmlaLink="$AO$42" lockText="1" noThreeD="1"/>
</file>

<file path=xl/ctrlProps/ctrlProp69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73.xml><?xml version="1.0" encoding="utf-8"?>
<formControlPr xmlns="http://schemas.microsoft.com/office/spreadsheetml/2009/9/main" objectType="CheckBox" fmlaLink="$AO$49" lockText="1" noThreeD="1"/>
</file>

<file path=xl/ctrlProps/ctrlProp74.xml><?xml version="1.0" encoding="utf-8"?>
<formControlPr xmlns="http://schemas.microsoft.com/office/spreadsheetml/2009/9/main" objectType="CheckBox" fmlaLink="$AO$50" lockText="1" noThreeD="1"/>
</file>

<file path=xl/ctrlProps/ctrlProp75.xml><?xml version="1.0" encoding="utf-8"?>
<formControlPr xmlns="http://schemas.microsoft.com/office/spreadsheetml/2009/9/main" objectType="CheckBox" fmlaLink="$AO$51" lockText="1" noThreeD="1"/>
</file>

<file path=xl/ctrlProps/ctrlProp76.xml><?xml version="1.0" encoding="utf-8"?>
<formControlPr xmlns="http://schemas.microsoft.com/office/spreadsheetml/2009/9/main" objectType="CheckBox" fmlaLink="$AO$52" lockText="1" noThreeD="1"/>
</file>

<file path=xl/ctrlProps/ctrlProp77.xml><?xml version="1.0" encoding="utf-8"?>
<formControlPr xmlns="http://schemas.microsoft.com/office/spreadsheetml/2009/9/main" objectType="CheckBox" fmlaLink="$AO$53" lockText="1" noThreeD="1"/>
</file>

<file path=xl/ctrlProps/ctrlProp78.xml><?xml version="1.0" encoding="utf-8"?>
<formControlPr xmlns="http://schemas.microsoft.com/office/spreadsheetml/2009/9/main" objectType="GBox" noThreeD="1"/>
</file>

<file path=xl/ctrlProps/ctrlProp79.xml><?xml version="1.0" encoding="utf-8"?>
<formControlPr xmlns="http://schemas.microsoft.com/office/spreadsheetml/2009/9/main" objectType="Radio" checked="Checked" firstButton="1" fmlaLink="$AO$21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Radio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Drop" dropStyle="combo" dx="16" fmlaLink="$AO$9" fmlaRange="$AT$22:$AT$58" noThreeD="1" sel="12" val="11"/>
</file>

<file path=xl/ctrlProps/ctrlProp84.xml><?xml version="1.0" encoding="utf-8"?>
<formControlPr xmlns="http://schemas.microsoft.com/office/spreadsheetml/2009/9/main" objectType="Radio" checked="Checked" firstButton="1" fmlaLink="$AO$26" lockText="1" noThreeD="1"/>
</file>

<file path=xl/ctrlProps/ctrlProp85.xml><?xml version="1.0" encoding="utf-8"?>
<formControlPr xmlns="http://schemas.microsoft.com/office/spreadsheetml/2009/9/main" objectType="Radio" lockText="1" noThreeD="1"/>
</file>

<file path=xl/ctrlProps/ctrlProp86.xml><?xml version="1.0" encoding="utf-8"?>
<formControlPr xmlns="http://schemas.microsoft.com/office/spreadsheetml/2009/9/main" objectType="Radio" lockText="1" noThreeD="1"/>
</file>

<file path=xl/ctrlProps/ctrlProp87.xml><?xml version="1.0" encoding="utf-8"?>
<formControlPr xmlns="http://schemas.microsoft.com/office/spreadsheetml/2009/9/main" objectType="Radio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11.emf"/><Relationship Id="rId1" Type="http://schemas.openxmlformats.org/officeDocument/2006/relationships/image" Target="../media/image10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29</xdr:row>
      <xdr:rowOff>19050</xdr:rowOff>
    </xdr:from>
    <xdr:to>
      <xdr:col>9</xdr:col>
      <xdr:colOff>0</xdr:colOff>
      <xdr:row>29</xdr:row>
      <xdr:rowOff>180975</xdr:rowOff>
    </xdr:to>
    <xdr:pic>
      <xdr:nvPicPr>
        <xdr:cNvPr id="1384" name="Picture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 l="-3091" t="2" r="3091" b="-2"/>
        <a:stretch>
          <a:fillRect/>
        </a:stretch>
      </xdr:blipFill>
      <xdr:spPr bwMode="auto">
        <a:xfrm>
          <a:off x="819150" y="4238625"/>
          <a:ext cx="6381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27</xdr:row>
      <xdr:rowOff>19050</xdr:rowOff>
    </xdr:from>
    <xdr:to>
      <xdr:col>9</xdr:col>
      <xdr:colOff>9525</xdr:colOff>
      <xdr:row>27</xdr:row>
      <xdr:rowOff>180975</xdr:rowOff>
    </xdr:to>
    <xdr:pic>
      <xdr:nvPicPr>
        <xdr:cNvPr id="1385" name="Picture 2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 l="1395" r="-1395"/>
        <a:stretch>
          <a:fillRect/>
        </a:stretch>
      </xdr:blipFill>
      <xdr:spPr bwMode="auto">
        <a:xfrm>
          <a:off x="828675" y="3819525"/>
          <a:ext cx="6381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9525</xdr:colOff>
      <xdr:row>28</xdr:row>
      <xdr:rowOff>28575</xdr:rowOff>
    </xdr:from>
    <xdr:to>
      <xdr:col>9</xdr:col>
      <xdr:colOff>0</xdr:colOff>
      <xdr:row>28</xdr:row>
      <xdr:rowOff>190500</xdr:rowOff>
    </xdr:to>
    <xdr:pic>
      <xdr:nvPicPr>
        <xdr:cNvPr id="1386" name="Picture 3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 l="-3091" t="2" r="3091" b="-2"/>
        <a:stretch>
          <a:fillRect/>
        </a:stretch>
      </xdr:blipFill>
      <xdr:spPr bwMode="auto">
        <a:xfrm>
          <a:off x="819150" y="4038600"/>
          <a:ext cx="6381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5</xdr:col>
      <xdr:colOff>47625</xdr:colOff>
      <xdr:row>24</xdr:row>
      <xdr:rowOff>104775</xdr:rowOff>
    </xdr:from>
    <xdr:to>
      <xdr:col>9</xdr:col>
      <xdr:colOff>28575</xdr:colOff>
      <xdr:row>25</xdr:row>
      <xdr:rowOff>114300</xdr:rowOff>
    </xdr:to>
    <xdr:pic>
      <xdr:nvPicPr>
        <xdr:cNvPr id="1387" name="Picture 2"/>
        <xdr:cNvPicPr>
          <a:picLocks noChangeArrowheads="1"/>
        </xdr:cNvPicPr>
      </xdr:nvPicPr>
      <xdr:blipFill>
        <a:blip xmlns:r="http://schemas.openxmlformats.org/officeDocument/2006/relationships" r:embed="rId4" cstate="print"/>
        <a:srcRect l="2879" t="2" r="-2879" b="-2"/>
        <a:stretch>
          <a:fillRect/>
        </a:stretch>
      </xdr:blipFill>
      <xdr:spPr bwMode="auto">
        <a:xfrm>
          <a:off x="857250" y="3333750"/>
          <a:ext cx="628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28575</xdr:colOff>
      <xdr:row>26</xdr:row>
      <xdr:rowOff>19050</xdr:rowOff>
    </xdr:from>
    <xdr:to>
      <xdr:col>9</xdr:col>
      <xdr:colOff>9525</xdr:colOff>
      <xdr:row>26</xdr:row>
      <xdr:rowOff>180975</xdr:rowOff>
    </xdr:to>
    <xdr:pic>
      <xdr:nvPicPr>
        <xdr:cNvPr id="1388" name="Picture 3"/>
        <xdr:cNvPicPr>
          <a:picLocks noChangeArrowheads="1"/>
        </xdr:cNvPicPr>
      </xdr:nvPicPr>
      <xdr:blipFill>
        <a:blip xmlns:r="http://schemas.openxmlformats.org/officeDocument/2006/relationships" r:embed="rId5" cstate="print"/>
        <a:srcRect l="2924" t="2" r="-2924" b="-2"/>
        <a:stretch>
          <a:fillRect/>
        </a:stretch>
      </xdr:blipFill>
      <xdr:spPr bwMode="auto">
        <a:xfrm>
          <a:off x="838200" y="3609975"/>
          <a:ext cx="628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29</xdr:row>
      <xdr:rowOff>19050</xdr:rowOff>
    </xdr:from>
    <xdr:to>
      <xdr:col>9</xdr:col>
      <xdr:colOff>0</xdr:colOff>
      <xdr:row>29</xdr:row>
      <xdr:rowOff>180975</xdr:rowOff>
    </xdr:to>
    <xdr:pic macro="[1]!Bild_1_ändern">
      <xdr:nvPicPr>
        <xdr:cNvPr id="6203" name="Picture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 l="-3091" t="2" r="3091" b="-2"/>
        <a:stretch>
          <a:fillRect/>
        </a:stretch>
      </xdr:blipFill>
      <xdr:spPr bwMode="auto">
        <a:xfrm>
          <a:off x="819150" y="4248150"/>
          <a:ext cx="6381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27</xdr:row>
      <xdr:rowOff>19050</xdr:rowOff>
    </xdr:from>
    <xdr:to>
      <xdr:col>9</xdr:col>
      <xdr:colOff>9525</xdr:colOff>
      <xdr:row>27</xdr:row>
      <xdr:rowOff>180975</xdr:rowOff>
    </xdr:to>
    <xdr:pic macro="[1]!Bild_2_ändern">
      <xdr:nvPicPr>
        <xdr:cNvPr id="6204" name="Picture 2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 l="1395" r="-1395"/>
        <a:stretch>
          <a:fillRect/>
        </a:stretch>
      </xdr:blipFill>
      <xdr:spPr bwMode="auto">
        <a:xfrm>
          <a:off x="828675" y="3829050"/>
          <a:ext cx="6381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9525</xdr:colOff>
      <xdr:row>28</xdr:row>
      <xdr:rowOff>28575</xdr:rowOff>
    </xdr:from>
    <xdr:to>
      <xdr:col>9</xdr:col>
      <xdr:colOff>0</xdr:colOff>
      <xdr:row>28</xdr:row>
      <xdr:rowOff>190500</xdr:rowOff>
    </xdr:to>
    <xdr:pic macro="[1]!Bild_3_ändern">
      <xdr:nvPicPr>
        <xdr:cNvPr id="6205" name="Picture 3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 l="-3091" t="2" r="3091" b="-2"/>
        <a:stretch>
          <a:fillRect/>
        </a:stretch>
      </xdr:blipFill>
      <xdr:spPr bwMode="auto">
        <a:xfrm>
          <a:off x="819150" y="4048125"/>
          <a:ext cx="6381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5</xdr:col>
      <xdr:colOff>47625</xdr:colOff>
      <xdr:row>24</xdr:row>
      <xdr:rowOff>114300</xdr:rowOff>
    </xdr:from>
    <xdr:to>
      <xdr:col>9</xdr:col>
      <xdr:colOff>28575</xdr:colOff>
      <xdr:row>25</xdr:row>
      <xdr:rowOff>123825</xdr:rowOff>
    </xdr:to>
    <xdr:pic macro="[1]!Bild_2_ändern">
      <xdr:nvPicPr>
        <xdr:cNvPr id="6206" name="Picture 2"/>
        <xdr:cNvPicPr>
          <a:picLocks noChangeArrowheads="1"/>
        </xdr:cNvPicPr>
      </xdr:nvPicPr>
      <xdr:blipFill>
        <a:blip xmlns:r="http://schemas.openxmlformats.org/officeDocument/2006/relationships" r:embed="rId4" cstate="print"/>
        <a:srcRect l="2879" t="2" r="-2879" b="-2"/>
        <a:stretch>
          <a:fillRect/>
        </a:stretch>
      </xdr:blipFill>
      <xdr:spPr bwMode="auto">
        <a:xfrm>
          <a:off x="857250" y="3352800"/>
          <a:ext cx="628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28575</xdr:colOff>
      <xdr:row>26</xdr:row>
      <xdr:rowOff>19050</xdr:rowOff>
    </xdr:from>
    <xdr:to>
      <xdr:col>9</xdr:col>
      <xdr:colOff>9525</xdr:colOff>
      <xdr:row>26</xdr:row>
      <xdr:rowOff>180975</xdr:rowOff>
    </xdr:to>
    <xdr:pic macro="[1]!Bild_3_ändern">
      <xdr:nvPicPr>
        <xdr:cNvPr id="6207" name="Picture 3"/>
        <xdr:cNvPicPr>
          <a:picLocks noChangeArrowheads="1"/>
        </xdr:cNvPicPr>
      </xdr:nvPicPr>
      <xdr:blipFill>
        <a:blip xmlns:r="http://schemas.openxmlformats.org/officeDocument/2006/relationships" r:embed="rId5" cstate="print"/>
        <a:srcRect l="2924" t="2" r="-2924" b="-2"/>
        <a:stretch>
          <a:fillRect/>
        </a:stretch>
      </xdr:blipFill>
      <xdr:spPr bwMode="auto">
        <a:xfrm>
          <a:off x="838200" y="3619500"/>
          <a:ext cx="628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29</xdr:row>
      <xdr:rowOff>19050</xdr:rowOff>
    </xdr:from>
    <xdr:to>
      <xdr:col>9</xdr:col>
      <xdr:colOff>0</xdr:colOff>
      <xdr:row>29</xdr:row>
      <xdr:rowOff>180975</xdr:rowOff>
    </xdr:to>
    <xdr:pic>
      <xdr:nvPicPr>
        <xdr:cNvPr id="2" name="Picture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 l="-3091" t="2" r="3091" b="-2"/>
        <a:stretch>
          <a:fillRect/>
        </a:stretch>
      </xdr:blipFill>
      <xdr:spPr bwMode="auto">
        <a:xfrm>
          <a:off x="819150" y="4238625"/>
          <a:ext cx="6381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27</xdr:row>
      <xdr:rowOff>19050</xdr:rowOff>
    </xdr:from>
    <xdr:to>
      <xdr:col>9</xdr:col>
      <xdr:colOff>9525</xdr:colOff>
      <xdr:row>27</xdr:row>
      <xdr:rowOff>180975</xdr:rowOff>
    </xdr:to>
    <xdr:pic>
      <xdr:nvPicPr>
        <xdr:cNvPr id="3" name="Picture 2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 l="1395" r="-1395"/>
        <a:stretch>
          <a:fillRect/>
        </a:stretch>
      </xdr:blipFill>
      <xdr:spPr bwMode="auto">
        <a:xfrm>
          <a:off x="828675" y="3819525"/>
          <a:ext cx="6381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9525</xdr:colOff>
      <xdr:row>28</xdr:row>
      <xdr:rowOff>28575</xdr:rowOff>
    </xdr:from>
    <xdr:to>
      <xdr:col>9</xdr:col>
      <xdr:colOff>0</xdr:colOff>
      <xdr:row>28</xdr:row>
      <xdr:rowOff>190500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 l="-3091" t="2" r="3091" b="-2"/>
        <a:stretch>
          <a:fillRect/>
        </a:stretch>
      </xdr:blipFill>
      <xdr:spPr bwMode="auto">
        <a:xfrm>
          <a:off x="819150" y="4038600"/>
          <a:ext cx="6381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5</xdr:col>
      <xdr:colOff>9525</xdr:colOff>
      <xdr:row>25</xdr:row>
      <xdr:rowOff>28575</xdr:rowOff>
    </xdr:from>
    <xdr:to>
      <xdr:col>8</xdr:col>
      <xdr:colOff>152400</xdr:colOff>
      <xdr:row>25</xdr:row>
      <xdr:rowOff>190500</xdr:rowOff>
    </xdr:to>
    <xdr:pic>
      <xdr:nvPicPr>
        <xdr:cNvPr id="5" name="Picture 2"/>
        <xdr:cNvPicPr>
          <a:picLocks noChangeArrowheads="1"/>
        </xdr:cNvPicPr>
      </xdr:nvPicPr>
      <xdr:blipFill>
        <a:blip xmlns:r="http://schemas.openxmlformats.org/officeDocument/2006/relationships" r:embed="rId4" cstate="print"/>
        <a:srcRect l="2879" t="2" r="-2879" b="-2"/>
        <a:stretch>
          <a:fillRect/>
        </a:stretch>
      </xdr:blipFill>
      <xdr:spPr bwMode="auto">
        <a:xfrm>
          <a:off x="819150" y="3590925"/>
          <a:ext cx="628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28575</xdr:colOff>
      <xdr:row>26</xdr:row>
      <xdr:rowOff>19050</xdr:rowOff>
    </xdr:from>
    <xdr:to>
      <xdr:col>9</xdr:col>
      <xdr:colOff>9525</xdr:colOff>
      <xdr:row>26</xdr:row>
      <xdr:rowOff>180975</xdr:rowOff>
    </xdr:to>
    <xdr:pic>
      <xdr:nvPicPr>
        <xdr:cNvPr id="6" name="Picture 3"/>
        <xdr:cNvPicPr>
          <a:picLocks noChangeArrowheads="1"/>
        </xdr:cNvPicPr>
      </xdr:nvPicPr>
      <xdr:blipFill>
        <a:blip xmlns:r="http://schemas.openxmlformats.org/officeDocument/2006/relationships" r:embed="rId5" cstate="print"/>
        <a:srcRect l="2924" t="2" r="-2924" b="-2"/>
        <a:stretch>
          <a:fillRect/>
        </a:stretch>
      </xdr:blipFill>
      <xdr:spPr bwMode="auto">
        <a:xfrm>
          <a:off x="838200" y="3609975"/>
          <a:ext cx="628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co.competiello\AppData\Local\Microsoft\Windows\Temporary%20Internet%20Files\Content.Outlook\NLQRC2IM\PAC-Formulaire-de-declaration_Lw_V08_F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ulaire"/>
      <sheetName val="Formular"/>
      <sheetName val="Makro"/>
      <sheetName val="PAC-Formulaire-de-declaration_L"/>
    </sheetNames>
    <definedNames>
      <definedName name="Bild_1_ändern"/>
      <definedName name="Bild_2_ändern"/>
      <definedName name="Bild_3_ändern"/>
    </defined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ISolothurn">
      <a:majorFont>
        <a:latin typeface="Frutiger LT Com 55 Roman"/>
        <a:ea typeface=""/>
        <a:cs typeface=""/>
      </a:majorFont>
      <a:minorFont>
        <a:latin typeface="Frutiger LT Com 55 Roman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.xml"/><Relationship Id="rId18" Type="http://schemas.openxmlformats.org/officeDocument/2006/relationships/ctrlProp" Target="../ctrlProps/ctrlProp10.xml"/><Relationship Id="rId26" Type="http://schemas.openxmlformats.org/officeDocument/2006/relationships/ctrlProp" Target="../ctrlProps/ctrlProp18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3.xml"/><Relationship Id="rId34" Type="http://schemas.openxmlformats.org/officeDocument/2006/relationships/ctrlProp" Target="../ctrlProps/ctrlProp26.xml"/><Relationship Id="rId12" Type="http://schemas.openxmlformats.org/officeDocument/2006/relationships/ctrlProp" Target="../ctrlProps/ctrlProp4.xml"/><Relationship Id="rId17" Type="http://schemas.openxmlformats.org/officeDocument/2006/relationships/ctrlProp" Target="../ctrlProps/ctrlProp9.xml"/><Relationship Id="rId25" Type="http://schemas.openxmlformats.org/officeDocument/2006/relationships/ctrlProp" Target="../ctrlProps/ctrlProp17.xml"/><Relationship Id="rId33" Type="http://schemas.openxmlformats.org/officeDocument/2006/relationships/ctrlProp" Target="../ctrlProps/ctrlProp2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8.xml"/><Relationship Id="rId20" Type="http://schemas.openxmlformats.org/officeDocument/2006/relationships/ctrlProp" Target="../ctrlProps/ctrlProp12.xml"/><Relationship Id="rId29" Type="http://schemas.openxmlformats.org/officeDocument/2006/relationships/ctrlProp" Target="../ctrlProps/ctrlProp2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trlProp" Target="../ctrlProps/ctrlProp3.xml"/><Relationship Id="rId24" Type="http://schemas.openxmlformats.org/officeDocument/2006/relationships/ctrlProp" Target="../ctrlProps/ctrlProp16.xml"/><Relationship Id="rId32" Type="http://schemas.openxmlformats.org/officeDocument/2006/relationships/ctrlProp" Target="../ctrlProps/ctrlProp24.xml"/><Relationship Id="rId37" Type="http://schemas.openxmlformats.org/officeDocument/2006/relationships/ctrlProp" Target="../ctrlProps/ctrlProp29.xml"/><Relationship Id="rId5" Type="http://schemas.openxmlformats.org/officeDocument/2006/relationships/control" Target="../activeX/activeX1.xml"/><Relationship Id="rId15" Type="http://schemas.openxmlformats.org/officeDocument/2006/relationships/ctrlProp" Target="../ctrlProps/ctrlProp7.xml"/><Relationship Id="rId23" Type="http://schemas.openxmlformats.org/officeDocument/2006/relationships/ctrlProp" Target="../ctrlProps/ctrlProp15.xml"/><Relationship Id="rId28" Type="http://schemas.openxmlformats.org/officeDocument/2006/relationships/ctrlProp" Target="../ctrlProps/ctrlProp20.xml"/><Relationship Id="rId36" Type="http://schemas.openxmlformats.org/officeDocument/2006/relationships/ctrlProp" Target="../ctrlProps/ctrlProp28.xml"/><Relationship Id="rId10" Type="http://schemas.openxmlformats.org/officeDocument/2006/relationships/ctrlProp" Target="../ctrlProps/ctrlProp2.xml"/><Relationship Id="rId19" Type="http://schemas.openxmlformats.org/officeDocument/2006/relationships/ctrlProp" Target="../ctrlProps/ctrlProp11.xml"/><Relationship Id="rId31" Type="http://schemas.openxmlformats.org/officeDocument/2006/relationships/ctrlProp" Target="../ctrlProps/ctrlProp23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.xml"/><Relationship Id="rId14" Type="http://schemas.openxmlformats.org/officeDocument/2006/relationships/ctrlProp" Target="../ctrlProps/ctrlProp6.xml"/><Relationship Id="rId22" Type="http://schemas.openxmlformats.org/officeDocument/2006/relationships/ctrlProp" Target="../ctrlProps/ctrlProp14.xml"/><Relationship Id="rId27" Type="http://schemas.openxmlformats.org/officeDocument/2006/relationships/ctrlProp" Target="../ctrlProps/ctrlProp19.xml"/><Relationship Id="rId30" Type="http://schemas.openxmlformats.org/officeDocument/2006/relationships/ctrlProp" Target="../ctrlProps/ctrlProp22.xml"/><Relationship Id="rId35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26" Type="http://schemas.openxmlformats.org/officeDocument/2006/relationships/ctrlProp" Target="../ctrlProps/ctrlProp47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42.xml"/><Relationship Id="rId34" Type="http://schemas.openxmlformats.org/officeDocument/2006/relationships/ctrlProp" Target="../ctrlProps/ctrlProp55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5" Type="http://schemas.openxmlformats.org/officeDocument/2006/relationships/ctrlProp" Target="../ctrlProps/ctrlProp46.xml"/><Relationship Id="rId33" Type="http://schemas.openxmlformats.org/officeDocument/2006/relationships/ctrlProp" Target="../ctrlProps/ctrlProp54.xml"/><Relationship Id="rId38" Type="http://schemas.openxmlformats.org/officeDocument/2006/relationships/ctrlProp" Target="../ctrlProps/ctrlProp5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29" Type="http://schemas.openxmlformats.org/officeDocument/2006/relationships/ctrlProp" Target="../ctrlProps/ctrlProp50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4.xml"/><Relationship Id="rId11" Type="http://schemas.openxmlformats.org/officeDocument/2006/relationships/ctrlProp" Target="../ctrlProps/ctrlProp32.xml"/><Relationship Id="rId24" Type="http://schemas.openxmlformats.org/officeDocument/2006/relationships/ctrlProp" Target="../ctrlProps/ctrlProp45.xml"/><Relationship Id="rId32" Type="http://schemas.openxmlformats.org/officeDocument/2006/relationships/ctrlProp" Target="../ctrlProps/ctrlProp53.xml"/><Relationship Id="rId37" Type="http://schemas.openxmlformats.org/officeDocument/2006/relationships/ctrlProp" Target="../ctrlProps/ctrlProp58.xml"/><Relationship Id="rId5" Type="http://schemas.openxmlformats.org/officeDocument/2006/relationships/control" Target="../activeX/activeX3.x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28" Type="http://schemas.openxmlformats.org/officeDocument/2006/relationships/ctrlProp" Target="../ctrlProps/ctrlProp49.xml"/><Relationship Id="rId36" Type="http://schemas.openxmlformats.org/officeDocument/2006/relationships/ctrlProp" Target="../ctrlProps/ctrlProp57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31" Type="http://schemas.openxmlformats.org/officeDocument/2006/relationships/ctrlProp" Target="../ctrlProps/ctrlProp52.xml"/><Relationship Id="rId4" Type="http://schemas.openxmlformats.org/officeDocument/2006/relationships/vmlDrawing" Target="../drawings/vmlDrawing6.v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Relationship Id="rId27" Type="http://schemas.openxmlformats.org/officeDocument/2006/relationships/ctrlProp" Target="../ctrlProps/ctrlProp48.xml"/><Relationship Id="rId30" Type="http://schemas.openxmlformats.org/officeDocument/2006/relationships/ctrlProp" Target="../ctrlProps/ctrlProp51.xml"/><Relationship Id="rId35" Type="http://schemas.openxmlformats.org/officeDocument/2006/relationships/ctrlProp" Target="../ctrlProps/ctrlProp56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64.xml"/><Relationship Id="rId18" Type="http://schemas.openxmlformats.org/officeDocument/2006/relationships/ctrlProp" Target="../ctrlProps/ctrlProp69.xml"/><Relationship Id="rId26" Type="http://schemas.openxmlformats.org/officeDocument/2006/relationships/ctrlProp" Target="../ctrlProps/ctrlProp77.xml"/><Relationship Id="rId3" Type="http://schemas.openxmlformats.org/officeDocument/2006/relationships/vmlDrawing" Target="../drawings/vmlDrawing7.vml"/><Relationship Id="rId21" Type="http://schemas.openxmlformats.org/officeDocument/2006/relationships/ctrlProp" Target="../ctrlProps/ctrlProp72.xml"/><Relationship Id="rId34" Type="http://schemas.openxmlformats.org/officeDocument/2006/relationships/ctrlProp" Target="../ctrlProps/ctrlProp85.xml"/><Relationship Id="rId12" Type="http://schemas.openxmlformats.org/officeDocument/2006/relationships/ctrlProp" Target="../ctrlProps/ctrlProp63.xml"/><Relationship Id="rId17" Type="http://schemas.openxmlformats.org/officeDocument/2006/relationships/ctrlProp" Target="../ctrlProps/ctrlProp68.xml"/><Relationship Id="rId25" Type="http://schemas.openxmlformats.org/officeDocument/2006/relationships/ctrlProp" Target="../ctrlProps/ctrlProp76.xml"/><Relationship Id="rId33" Type="http://schemas.openxmlformats.org/officeDocument/2006/relationships/ctrlProp" Target="../ctrlProps/ctrlProp8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67.xml"/><Relationship Id="rId20" Type="http://schemas.openxmlformats.org/officeDocument/2006/relationships/ctrlProp" Target="../ctrlProps/ctrlProp71.xml"/><Relationship Id="rId29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6.xml"/><Relationship Id="rId11" Type="http://schemas.openxmlformats.org/officeDocument/2006/relationships/ctrlProp" Target="../ctrlProps/ctrlProp62.xml"/><Relationship Id="rId24" Type="http://schemas.openxmlformats.org/officeDocument/2006/relationships/ctrlProp" Target="../ctrlProps/ctrlProp75.xml"/><Relationship Id="rId32" Type="http://schemas.openxmlformats.org/officeDocument/2006/relationships/ctrlProp" Target="../ctrlProps/ctrlProp83.xml"/><Relationship Id="rId37" Type="http://schemas.openxmlformats.org/officeDocument/2006/relationships/ctrlProp" Target="../ctrlProps/ctrlProp88.xml"/><Relationship Id="rId5" Type="http://schemas.openxmlformats.org/officeDocument/2006/relationships/control" Target="../activeX/activeX5.xml"/><Relationship Id="rId15" Type="http://schemas.openxmlformats.org/officeDocument/2006/relationships/ctrlProp" Target="../ctrlProps/ctrlProp66.xml"/><Relationship Id="rId23" Type="http://schemas.openxmlformats.org/officeDocument/2006/relationships/ctrlProp" Target="../ctrlProps/ctrlProp74.xml"/><Relationship Id="rId28" Type="http://schemas.openxmlformats.org/officeDocument/2006/relationships/ctrlProp" Target="../ctrlProps/ctrlProp79.xml"/><Relationship Id="rId36" Type="http://schemas.openxmlformats.org/officeDocument/2006/relationships/ctrlProp" Target="../ctrlProps/ctrlProp87.xml"/><Relationship Id="rId10" Type="http://schemas.openxmlformats.org/officeDocument/2006/relationships/ctrlProp" Target="../ctrlProps/ctrlProp61.xml"/><Relationship Id="rId19" Type="http://schemas.openxmlformats.org/officeDocument/2006/relationships/ctrlProp" Target="../ctrlProps/ctrlProp70.xml"/><Relationship Id="rId31" Type="http://schemas.openxmlformats.org/officeDocument/2006/relationships/ctrlProp" Target="../ctrlProps/ctrlProp82.xml"/><Relationship Id="rId4" Type="http://schemas.openxmlformats.org/officeDocument/2006/relationships/vmlDrawing" Target="../drawings/vmlDrawing8.vml"/><Relationship Id="rId9" Type="http://schemas.openxmlformats.org/officeDocument/2006/relationships/ctrlProp" Target="../ctrlProps/ctrlProp60.xml"/><Relationship Id="rId14" Type="http://schemas.openxmlformats.org/officeDocument/2006/relationships/ctrlProp" Target="../ctrlProps/ctrlProp65.xml"/><Relationship Id="rId22" Type="http://schemas.openxmlformats.org/officeDocument/2006/relationships/ctrlProp" Target="../ctrlProps/ctrlProp73.xml"/><Relationship Id="rId27" Type="http://schemas.openxmlformats.org/officeDocument/2006/relationships/ctrlProp" Target="../ctrlProps/ctrlProp78.xml"/><Relationship Id="rId30" Type="http://schemas.openxmlformats.org/officeDocument/2006/relationships/ctrlProp" Target="../ctrlProps/ctrlProp81.xml"/><Relationship Id="rId35" Type="http://schemas.openxmlformats.org/officeDocument/2006/relationships/ctrlProp" Target="../ctrlProps/ctrlProp8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/>
  <dimension ref="A1:DF274"/>
  <sheetViews>
    <sheetView tabSelected="1" zoomScaleNormal="100" workbookViewId="0">
      <selection activeCell="AF19" sqref="AF19:AH19"/>
    </sheetView>
  </sheetViews>
  <sheetFormatPr baseColWidth="10" defaultRowHeight="12.75"/>
  <cols>
    <col min="1" max="35" width="2.125" style="1" customWidth="1"/>
    <col min="36" max="36" width="4.375" style="1" customWidth="1"/>
    <col min="37" max="37" width="6.125" style="1" customWidth="1"/>
    <col min="38" max="38" width="3.375" style="9" customWidth="1"/>
    <col min="39" max="39" width="3.75" style="9" customWidth="1"/>
    <col min="40" max="40" width="3.125" style="9" customWidth="1"/>
    <col min="41" max="41" width="0.625" style="16" customWidth="1"/>
    <col min="42" max="42" width="2.75" style="28" customWidth="1"/>
    <col min="43" max="43" width="2.875" style="28" customWidth="1"/>
    <col min="44" max="44" width="4.5" style="28" customWidth="1"/>
    <col min="45" max="45" width="5.125" style="28" customWidth="1"/>
    <col min="46" max="46" width="24.5" style="28" customWidth="1"/>
    <col min="47" max="47" width="18.875" style="28" customWidth="1"/>
    <col min="48" max="48" width="18.25" style="28" customWidth="1"/>
    <col min="49" max="49" width="13" style="28" customWidth="1"/>
    <col min="50" max="50" width="3.5" style="28" customWidth="1"/>
    <col min="51" max="51" width="3" style="1" customWidth="1"/>
    <col min="52" max="110" width="2.125" style="1" customWidth="1"/>
    <col min="111" max="16384" width="11" style="1"/>
  </cols>
  <sheetData>
    <row r="1" spans="1:50" ht="18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</row>
    <row r="2" spans="1:50">
      <c r="A2" s="114" t="s">
        <v>47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</row>
    <row r="3" spans="1:50">
      <c r="A3" s="106" t="s">
        <v>39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</row>
    <row r="4" spans="1:50" s="2" customFormat="1" ht="12">
      <c r="A4" s="96" t="s">
        <v>5</v>
      </c>
      <c r="B4" s="96"/>
      <c r="C4" s="96"/>
      <c r="D4" s="96"/>
      <c r="E4" s="96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R4" s="96" t="s">
        <v>8</v>
      </c>
      <c r="S4" s="96"/>
      <c r="T4" s="96"/>
      <c r="U4" s="96"/>
      <c r="V4" s="96"/>
      <c r="W4" s="96"/>
      <c r="X4" s="96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93"/>
      <c r="AJ4" s="93"/>
      <c r="AK4" s="93"/>
      <c r="AL4" s="10"/>
      <c r="AM4" s="10"/>
      <c r="AN4" s="10"/>
      <c r="AO4" s="17"/>
      <c r="AP4" s="29"/>
      <c r="AQ4" s="29"/>
      <c r="AR4" s="29"/>
      <c r="AS4" s="29"/>
      <c r="AT4" s="29"/>
      <c r="AU4" s="29"/>
      <c r="AV4" s="29"/>
      <c r="AW4" s="29"/>
      <c r="AX4" s="29"/>
    </row>
    <row r="5" spans="1:50" s="2" customFormat="1" ht="12">
      <c r="A5" s="96" t="s">
        <v>6</v>
      </c>
      <c r="B5" s="96"/>
      <c r="C5" s="96"/>
      <c r="D5" s="96"/>
      <c r="E5" s="96"/>
      <c r="F5" s="107"/>
      <c r="G5" s="107"/>
      <c r="I5" s="107"/>
      <c r="J5" s="107"/>
      <c r="K5" s="107"/>
      <c r="L5" s="107"/>
      <c r="M5" s="107"/>
      <c r="N5" s="107"/>
      <c r="O5" s="107"/>
      <c r="P5" s="107"/>
      <c r="R5" s="96" t="s">
        <v>9</v>
      </c>
      <c r="S5" s="96"/>
      <c r="T5" s="96"/>
      <c r="U5" s="96"/>
      <c r="V5" s="96"/>
      <c r="W5" s="96"/>
      <c r="X5" s="96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93"/>
      <c r="AJ5" s="93"/>
      <c r="AK5" s="93"/>
      <c r="AL5" s="10"/>
      <c r="AM5" s="10"/>
      <c r="AN5" s="10"/>
      <c r="AO5" s="18"/>
      <c r="AP5" s="29"/>
      <c r="AQ5" s="29"/>
      <c r="AR5" s="29"/>
      <c r="AS5" s="29"/>
      <c r="AT5" s="29"/>
      <c r="AU5" s="29"/>
      <c r="AV5" s="29"/>
      <c r="AW5" s="29"/>
      <c r="AX5" s="29"/>
    </row>
    <row r="6" spans="1:50" ht="9" customHeight="1">
      <c r="A6" s="109"/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</row>
    <row r="7" spans="1:50">
      <c r="A7" s="122" t="s">
        <v>1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3" t="s">
        <v>43</v>
      </c>
      <c r="AJ7" s="123"/>
      <c r="AK7" s="123"/>
    </row>
    <row r="8" spans="1:50">
      <c r="A8" s="114" t="s">
        <v>2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23"/>
      <c r="AJ8" s="123"/>
      <c r="AK8" s="123"/>
    </row>
    <row r="9" spans="1:50" s="2" customFormat="1" ht="13.5">
      <c r="A9" s="96" t="s">
        <v>3</v>
      </c>
      <c r="B9" s="96"/>
      <c r="C9" s="96"/>
      <c r="D9" s="96"/>
      <c r="E9" s="96"/>
      <c r="F9" s="118" t="s">
        <v>78</v>
      </c>
      <c r="G9" s="118"/>
      <c r="H9" s="118"/>
      <c r="I9" s="118"/>
      <c r="J9" s="118"/>
      <c r="K9" s="118"/>
      <c r="L9" s="118"/>
      <c r="M9" s="118"/>
      <c r="N9" s="118"/>
      <c r="O9" s="118"/>
      <c r="P9" s="118"/>
      <c r="R9" s="96" t="s">
        <v>10</v>
      </c>
      <c r="S9" s="96"/>
      <c r="T9" s="96"/>
      <c r="U9" s="96"/>
      <c r="V9" s="96"/>
      <c r="W9" s="96"/>
      <c r="X9" s="96"/>
      <c r="Y9" s="96"/>
      <c r="Z9" s="112"/>
      <c r="AA9" s="112"/>
      <c r="AB9" s="112"/>
      <c r="AC9" s="112"/>
      <c r="AD9" s="112"/>
      <c r="AE9" s="112"/>
      <c r="AF9" s="112"/>
      <c r="AG9" s="102" t="s">
        <v>12</v>
      </c>
      <c r="AH9" s="102"/>
      <c r="AL9" s="10"/>
      <c r="AM9" s="10"/>
      <c r="AN9" s="10"/>
      <c r="AO9" s="19">
        <v>1</v>
      </c>
      <c r="AP9" s="29"/>
      <c r="AQ9" s="29"/>
      <c r="AR9" s="29"/>
      <c r="AS9" s="29"/>
      <c r="AT9" s="29"/>
      <c r="AU9" s="29" t="s">
        <v>41</v>
      </c>
      <c r="AV9" s="29"/>
      <c r="AW9" s="29"/>
      <c r="AX9" s="29"/>
    </row>
    <row r="10" spans="1:50" s="2" customFormat="1" ht="16.5" customHeight="1">
      <c r="A10" s="103" t="s">
        <v>7</v>
      </c>
      <c r="B10" s="103"/>
      <c r="C10" s="103"/>
      <c r="D10" s="103"/>
      <c r="E10" s="103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R10" s="119" t="s">
        <v>40</v>
      </c>
      <c r="S10" s="120"/>
      <c r="T10" s="120"/>
      <c r="U10" s="120"/>
      <c r="V10" s="120"/>
      <c r="W10" s="120"/>
      <c r="X10" s="120"/>
      <c r="Y10" s="120"/>
      <c r="Z10" s="111">
        <f>VLOOKUP(AO9,Datenquelle!A8:F61,3,FALSE)</f>
        <v>0</v>
      </c>
      <c r="AA10" s="111"/>
      <c r="AB10" s="111"/>
      <c r="AC10" s="111"/>
      <c r="AD10" s="111"/>
      <c r="AE10" s="111"/>
      <c r="AF10" s="111"/>
      <c r="AG10" s="115" t="s">
        <v>12</v>
      </c>
      <c r="AH10" s="116"/>
      <c r="AL10" s="10"/>
      <c r="AM10" s="10"/>
      <c r="AN10" s="10"/>
      <c r="AO10" s="18" t="b">
        <v>0</v>
      </c>
      <c r="AP10" s="29"/>
      <c r="AQ10" s="29"/>
      <c r="AR10" s="29"/>
      <c r="AS10" s="29"/>
      <c r="AT10" s="29"/>
      <c r="AU10" s="29"/>
      <c r="AV10" s="29"/>
      <c r="AW10" s="29"/>
      <c r="AX10" s="29"/>
    </row>
    <row r="11" spans="1:50" s="2" customFormat="1" ht="13.5">
      <c r="A11" s="103" t="s">
        <v>4</v>
      </c>
      <c r="B11" s="103"/>
      <c r="C11" s="103"/>
      <c r="D11" s="103"/>
      <c r="E11" s="103"/>
      <c r="F11" s="125">
        <f>VLOOKUP(AO9,Datenquelle!A8:F61,5,FALSE)</f>
        <v>0</v>
      </c>
      <c r="G11" s="125"/>
      <c r="H11" s="125"/>
      <c r="I11" s="125"/>
      <c r="J11" s="125"/>
      <c r="K11" s="125"/>
      <c r="L11" s="125"/>
      <c r="M11" s="125"/>
      <c r="N11" s="125"/>
      <c r="O11" s="27" t="s">
        <v>48</v>
      </c>
      <c r="P11" s="13"/>
      <c r="R11" s="110" t="s">
        <v>46</v>
      </c>
      <c r="S11" s="100"/>
      <c r="T11" s="100"/>
      <c r="U11" s="100"/>
      <c r="V11" s="100"/>
      <c r="W11" s="100"/>
      <c r="X11" s="100"/>
      <c r="Y11" s="100"/>
      <c r="Z11" s="124">
        <f>VLOOKUP(AO9,Datenquelle!A8:F61,6,FALSE)</f>
        <v>0</v>
      </c>
      <c r="AA11" s="124"/>
      <c r="AB11" s="124"/>
      <c r="AC11" s="124"/>
      <c r="AD11" s="124"/>
      <c r="AE11" s="124"/>
      <c r="AF11" s="124"/>
      <c r="AG11" s="100" t="s">
        <v>14</v>
      </c>
      <c r="AH11" s="101"/>
      <c r="AI11" s="127"/>
      <c r="AJ11" s="93"/>
      <c r="AK11" s="93"/>
      <c r="AL11" s="10"/>
      <c r="AM11" s="10"/>
      <c r="AN11" s="10"/>
      <c r="AO11" s="18"/>
      <c r="AP11" s="29"/>
      <c r="AQ11" s="29"/>
      <c r="AR11" s="29"/>
      <c r="AS11" s="29"/>
      <c r="AT11" s="29"/>
      <c r="AU11" s="29"/>
      <c r="AV11" s="29"/>
      <c r="AW11" s="29"/>
      <c r="AX11" s="29"/>
    </row>
    <row r="12" spans="1:50" s="2" customFormat="1" ht="6" customHeight="1">
      <c r="A12" s="103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"/>
      <c r="AM12" s="10"/>
      <c r="AN12" s="10"/>
      <c r="AO12" s="19"/>
      <c r="AP12" s="29"/>
      <c r="AQ12" s="29"/>
      <c r="AR12" s="29"/>
      <c r="AS12" s="29"/>
      <c r="AT12" s="29"/>
      <c r="AU12" s="29"/>
      <c r="AV12" s="29"/>
      <c r="AW12" s="29"/>
      <c r="AX12" s="29"/>
    </row>
    <row r="13" spans="1:50" s="2" customFormat="1" ht="12">
      <c r="A13" s="96" t="s">
        <v>11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10"/>
      <c r="AM13" s="10"/>
      <c r="AN13" s="10"/>
      <c r="AO13" s="19"/>
      <c r="AP13" s="29"/>
      <c r="AQ13" s="29"/>
      <c r="AR13" s="29"/>
      <c r="AS13" s="29"/>
      <c r="AT13" s="29"/>
      <c r="AU13" s="29"/>
      <c r="AV13" s="29"/>
      <c r="AW13" s="29"/>
      <c r="AX13" s="29"/>
    </row>
    <row r="14" spans="1:50" s="2" customFormat="1" ht="6" hidden="1" customHeight="1">
      <c r="A14" s="93"/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10"/>
      <c r="AM14" s="10"/>
      <c r="AN14" s="10"/>
      <c r="AO14" s="19"/>
      <c r="AP14" s="29"/>
      <c r="AQ14" s="29"/>
      <c r="AR14" s="29"/>
      <c r="AS14" s="29"/>
      <c r="AT14" s="29"/>
      <c r="AU14" s="29"/>
      <c r="AV14" s="29"/>
      <c r="AW14" s="29"/>
      <c r="AX14" s="29"/>
    </row>
    <row r="15" spans="1:50" s="2" customFormat="1" hidden="1">
      <c r="A15" s="6" t="s">
        <v>16</v>
      </c>
      <c r="E15" s="1"/>
      <c r="AB15" s="5" t="s">
        <v>35</v>
      </c>
      <c r="AC15" s="108" t="e">
        <f>IF(AO15&lt;0,0,AO15)</f>
        <v>#NUM!</v>
      </c>
      <c r="AD15" s="108"/>
      <c r="AE15" s="96" t="s">
        <v>17</v>
      </c>
      <c r="AF15" s="96"/>
      <c r="AG15" s="96"/>
      <c r="AH15" s="96"/>
      <c r="AI15" s="96"/>
      <c r="AJ15" s="96"/>
      <c r="AK15" s="96"/>
      <c r="AL15" s="10"/>
      <c r="AM15" s="10"/>
      <c r="AN15" s="10"/>
      <c r="AO15" s="20" t="e">
        <f>IF(F11="","",IF(AF18="",0,IF(F11&lt;10,(AF18-58),(AF18-(58+(F11-10)*0.5)))))</f>
        <v>#NUM!</v>
      </c>
      <c r="AP15" s="29"/>
      <c r="AQ15" s="29"/>
      <c r="AR15" s="29"/>
      <c r="AS15" s="29"/>
      <c r="AT15" s="29"/>
      <c r="AU15" s="29"/>
      <c r="AV15" s="29"/>
      <c r="AW15" s="29"/>
      <c r="AX15" s="29"/>
    </row>
    <row r="16" spans="1:50" s="2" customFormat="1" ht="12" hidden="1">
      <c r="A16" s="2" t="s">
        <v>18</v>
      </c>
      <c r="AB16" s="15"/>
      <c r="AC16" s="3"/>
      <c r="AD16" s="23"/>
      <c r="AE16" s="23"/>
      <c r="AL16" s="10"/>
      <c r="AM16" s="10"/>
      <c r="AN16" s="10"/>
      <c r="AO16" s="19"/>
      <c r="AP16" s="29"/>
      <c r="AQ16" s="29"/>
      <c r="AR16" s="29"/>
      <c r="AS16" s="29"/>
      <c r="AT16" s="29"/>
      <c r="AU16" s="29"/>
      <c r="AV16" s="29"/>
      <c r="AW16" s="29"/>
      <c r="AX16" s="29"/>
    </row>
    <row r="17" spans="1:110" s="2" customFormat="1" ht="9.75" customHeight="1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10"/>
      <c r="AM17" s="10"/>
      <c r="AN17" s="10"/>
      <c r="AO17" s="19"/>
      <c r="AP17" s="29"/>
      <c r="AQ17" s="29"/>
      <c r="AR17" s="29"/>
      <c r="AS17" s="29"/>
      <c r="AT17" s="37"/>
      <c r="AU17" s="37"/>
      <c r="AV17" s="37"/>
      <c r="AW17" s="29"/>
      <c r="AX17" s="29"/>
    </row>
    <row r="18" spans="1:110" s="2" customFormat="1" ht="13.5">
      <c r="A18" s="96" t="s">
        <v>38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117" t="e">
        <f>IF(AO10=FALSE,IF(Z10="","",(Z10+20*LOG10(Z11)+11-3)),Z9)</f>
        <v>#NUM!</v>
      </c>
      <c r="AG18" s="117"/>
      <c r="AH18" s="117"/>
      <c r="AI18" s="2" t="s">
        <v>12</v>
      </c>
      <c r="AL18" s="10"/>
      <c r="AM18" s="10"/>
      <c r="AN18" s="10"/>
      <c r="AO18" s="19"/>
      <c r="AP18" s="29"/>
      <c r="AQ18" s="29"/>
      <c r="AR18" s="29"/>
      <c r="AS18" s="36"/>
      <c r="AT18" s="37"/>
      <c r="AU18" s="37"/>
      <c r="AV18" s="38"/>
      <c r="AW18" s="36"/>
      <c r="AX18" s="91"/>
    </row>
    <row r="19" spans="1:110" s="2" customFormat="1" ht="12">
      <c r="A19" s="103" t="s">
        <v>13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21"/>
      <c r="AG19" s="121"/>
      <c r="AH19" s="121"/>
      <c r="AI19" s="96" t="s">
        <v>14</v>
      </c>
      <c r="AJ19" s="96"/>
      <c r="AL19" s="10"/>
      <c r="AM19" s="10"/>
      <c r="AN19" s="10"/>
      <c r="AO19" s="19"/>
      <c r="AP19" s="29"/>
      <c r="AQ19" s="29"/>
      <c r="AR19" s="29"/>
      <c r="AS19" s="36"/>
      <c r="AT19" s="39"/>
      <c r="AU19" s="40"/>
      <c r="AV19" s="38"/>
      <c r="AW19" s="36"/>
      <c r="AX19" s="91"/>
    </row>
    <row r="20" spans="1:110" s="2" customFormat="1" ht="12">
      <c r="A20" s="9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L20" s="10"/>
      <c r="AM20" s="10"/>
      <c r="AN20" s="10"/>
      <c r="AO20" s="19"/>
      <c r="AP20" s="29"/>
      <c r="AQ20" s="29"/>
      <c r="AR20" s="29"/>
      <c r="AS20" s="36"/>
      <c r="AT20" s="39"/>
      <c r="AU20" s="37"/>
      <c r="AV20" s="37"/>
      <c r="AW20" s="37"/>
      <c r="AX20" s="92"/>
    </row>
    <row r="21" spans="1:110" s="2" customFormat="1" ht="12">
      <c r="A21" s="96" t="s">
        <v>29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105">
        <f>IF(AO21=1,45,50)</f>
        <v>45</v>
      </c>
      <c r="AG21" s="105"/>
      <c r="AH21" s="105"/>
      <c r="AI21" s="2" t="s">
        <v>12</v>
      </c>
      <c r="AL21" s="10"/>
      <c r="AM21" s="10"/>
      <c r="AN21" s="10"/>
      <c r="AO21" s="19">
        <v>1</v>
      </c>
      <c r="AP21" s="29"/>
      <c r="AQ21" s="29"/>
      <c r="AR21" s="29"/>
      <c r="AS21" s="36"/>
      <c r="AT21" s="39"/>
      <c r="AU21" s="37"/>
      <c r="AV21" s="37"/>
      <c r="AW21" s="36"/>
      <c r="AX21" s="91"/>
    </row>
    <row r="22" spans="1:110" s="2" customFormat="1" ht="11.25" customHeight="1">
      <c r="A22" s="93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87"/>
      <c r="AL22" s="88"/>
      <c r="AM22" s="88"/>
      <c r="AN22" s="88"/>
      <c r="AO22" s="89"/>
      <c r="AP22" s="90"/>
      <c r="AQ22" s="90"/>
      <c r="AR22" s="90"/>
      <c r="AS22" s="83"/>
      <c r="AT22" s="84"/>
      <c r="AU22" s="85"/>
      <c r="AV22" s="86"/>
      <c r="AW22" s="83"/>
      <c r="AX22" s="83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7"/>
      <c r="DA22" s="87"/>
      <c r="DB22" s="87"/>
      <c r="DC22" s="87"/>
      <c r="DD22" s="87"/>
      <c r="DE22" s="87"/>
      <c r="DF22" s="87"/>
    </row>
    <row r="23" spans="1:110" s="2" customFormat="1" ht="14.25">
      <c r="A23" s="106" t="s">
        <v>28</v>
      </c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87"/>
      <c r="AL23" s="88"/>
      <c r="AM23" s="88"/>
      <c r="AN23" s="88"/>
      <c r="AO23" s="89"/>
      <c r="AP23" s="90"/>
      <c r="AQ23" s="90"/>
      <c r="AR23" s="90"/>
      <c r="AS23" s="83"/>
      <c r="AT23" s="84"/>
      <c r="AU23" s="85"/>
      <c r="AV23" s="86"/>
      <c r="AW23" s="83"/>
      <c r="AX23" s="83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87"/>
    </row>
    <row r="24" spans="1:110" s="2" customFormat="1" ht="6" customHeight="1">
      <c r="A24" s="93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87"/>
      <c r="AL24" s="88"/>
      <c r="AM24" s="88"/>
      <c r="AN24" s="88"/>
      <c r="AO24" s="89"/>
      <c r="AP24" s="90"/>
      <c r="AQ24" s="90"/>
      <c r="AR24" s="90"/>
      <c r="AS24" s="83"/>
      <c r="AT24" s="84"/>
      <c r="AU24" s="85"/>
      <c r="AV24" s="86"/>
      <c r="AW24" s="83"/>
      <c r="AX24" s="83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  <c r="CF24" s="87"/>
      <c r="CG24" s="87"/>
      <c r="CH24" s="87"/>
      <c r="CI24" s="87"/>
      <c r="CJ24" s="87"/>
      <c r="CK24" s="87"/>
      <c r="CL24" s="87"/>
      <c r="CM24" s="87"/>
      <c r="CN24" s="87"/>
      <c r="CO24" s="87"/>
      <c r="CP24" s="87"/>
      <c r="CQ24" s="87"/>
      <c r="CR24" s="87"/>
      <c r="CS24" s="87"/>
      <c r="CT24" s="87"/>
      <c r="CU24" s="87"/>
      <c r="CV24" s="87"/>
      <c r="CW24" s="87"/>
      <c r="CX24" s="87"/>
      <c r="CY24" s="87"/>
      <c r="CZ24" s="87"/>
      <c r="DA24" s="87"/>
      <c r="DB24" s="87"/>
      <c r="DC24" s="87"/>
      <c r="DD24" s="87"/>
      <c r="DE24" s="87"/>
      <c r="DF24" s="87"/>
    </row>
    <row r="25" spans="1:110" s="2" customFormat="1" ht="12">
      <c r="A25" s="104" t="s">
        <v>19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87"/>
      <c r="AL25" s="88"/>
      <c r="AM25" s="88"/>
      <c r="AN25" s="88"/>
      <c r="AO25" s="89"/>
      <c r="AP25" s="90"/>
      <c r="AQ25" s="90"/>
      <c r="AR25" s="90"/>
      <c r="AS25" s="83"/>
      <c r="AT25" s="84"/>
      <c r="AU25" s="85"/>
      <c r="AV25" s="86"/>
      <c r="AW25" s="83"/>
      <c r="AX25" s="83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  <c r="BV25" s="87"/>
      <c r="BW25" s="87"/>
      <c r="BX25" s="87"/>
      <c r="BY25" s="87"/>
      <c r="BZ25" s="87"/>
      <c r="CA25" s="87"/>
      <c r="CB25" s="87"/>
      <c r="CC25" s="87"/>
      <c r="CD25" s="87"/>
      <c r="CE25" s="87"/>
      <c r="CF25" s="87"/>
      <c r="CG25" s="87"/>
      <c r="CH25" s="87"/>
      <c r="CI25" s="87"/>
      <c r="CJ25" s="87"/>
      <c r="CK25" s="87"/>
      <c r="CL25" s="87"/>
      <c r="CM25" s="87"/>
      <c r="CN25" s="87"/>
      <c r="CO25" s="87"/>
      <c r="CP25" s="87"/>
      <c r="CQ25" s="87"/>
      <c r="CR25" s="87"/>
      <c r="CS25" s="87"/>
      <c r="CT25" s="87"/>
      <c r="CU25" s="87"/>
      <c r="CV25" s="87"/>
      <c r="CW25" s="87"/>
      <c r="CX25" s="87"/>
      <c r="CY25" s="87"/>
      <c r="CZ25" s="87"/>
      <c r="DA25" s="87"/>
      <c r="DB25" s="87"/>
      <c r="DC25" s="87"/>
      <c r="DD25" s="87"/>
      <c r="DE25" s="87"/>
      <c r="DF25" s="87"/>
    </row>
    <row r="26" spans="1:110" s="2" customFormat="1" ht="16.5" customHeight="1">
      <c r="A26" s="96" t="s">
        <v>36</v>
      </c>
      <c r="B26" s="96"/>
      <c r="C26" s="96"/>
      <c r="D26" s="96"/>
      <c r="E26" s="96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87"/>
      <c r="AL26" s="88"/>
      <c r="AM26" s="88"/>
      <c r="AN26" s="88"/>
      <c r="AO26" s="89">
        <v>2</v>
      </c>
      <c r="AP26" s="90"/>
      <c r="AQ26" s="90"/>
      <c r="AR26" s="90"/>
      <c r="AS26" s="83"/>
      <c r="AT26" s="84"/>
      <c r="AU26" s="85"/>
      <c r="AV26" s="86"/>
      <c r="AW26" s="83"/>
      <c r="AX26" s="83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7"/>
      <c r="BN26" s="87"/>
      <c r="BO26" s="87"/>
      <c r="BP26" s="87"/>
      <c r="BQ26" s="87"/>
      <c r="BR26" s="87"/>
      <c r="BS26" s="87"/>
      <c r="BT26" s="87"/>
      <c r="BU26" s="87"/>
      <c r="BV26" s="87"/>
      <c r="BW26" s="87"/>
      <c r="BX26" s="87"/>
      <c r="BY26" s="87"/>
      <c r="BZ26" s="87"/>
      <c r="CA26" s="87"/>
      <c r="CB26" s="87"/>
      <c r="CC26" s="87"/>
      <c r="CD26" s="87"/>
      <c r="CE26" s="87"/>
      <c r="CF26" s="87"/>
      <c r="CG26" s="87"/>
      <c r="CH26" s="87"/>
      <c r="CI26" s="87"/>
      <c r="CJ26" s="87"/>
      <c r="CK26" s="87"/>
      <c r="CL26" s="87"/>
      <c r="CM26" s="87"/>
      <c r="CN26" s="87"/>
      <c r="CO26" s="87"/>
      <c r="CP26" s="87"/>
      <c r="CQ26" s="87"/>
      <c r="CR26" s="87"/>
      <c r="CS26" s="87"/>
      <c r="CT26" s="87"/>
      <c r="CU26" s="87"/>
      <c r="CV26" s="87"/>
      <c r="CW26" s="87"/>
      <c r="CX26" s="87"/>
      <c r="CY26" s="87"/>
      <c r="CZ26" s="87"/>
      <c r="DA26" s="87"/>
      <c r="DB26" s="87"/>
      <c r="DC26" s="87"/>
      <c r="DD26" s="87"/>
      <c r="DE26" s="87"/>
      <c r="DF26" s="87"/>
    </row>
    <row r="27" spans="1:110" s="2" customFormat="1" ht="16.5" customHeight="1">
      <c r="A27" s="96" t="s">
        <v>37</v>
      </c>
      <c r="B27" s="96"/>
      <c r="C27" s="96"/>
      <c r="D27" s="96"/>
      <c r="E27" s="96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87"/>
      <c r="AL27" s="88"/>
      <c r="AM27" s="88"/>
      <c r="AN27" s="88"/>
      <c r="AO27" s="89"/>
      <c r="AP27" s="90"/>
      <c r="AQ27" s="90"/>
      <c r="AR27" s="90"/>
      <c r="AS27" s="83"/>
      <c r="AT27" s="84"/>
      <c r="AU27" s="85"/>
      <c r="AV27" s="86"/>
      <c r="AW27" s="83"/>
      <c r="AX27" s="83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  <c r="BJ27" s="87"/>
      <c r="BK27" s="87"/>
      <c r="BL27" s="87"/>
      <c r="BM27" s="87"/>
      <c r="BN27" s="87"/>
      <c r="BO27" s="87"/>
      <c r="BP27" s="87"/>
      <c r="BQ27" s="87"/>
      <c r="BR27" s="87"/>
      <c r="BS27" s="87"/>
      <c r="BT27" s="87"/>
      <c r="BU27" s="87"/>
      <c r="BV27" s="87"/>
      <c r="BW27" s="87"/>
      <c r="BX27" s="87"/>
      <c r="BY27" s="87"/>
      <c r="BZ27" s="87"/>
      <c r="CA27" s="87"/>
      <c r="CB27" s="87"/>
      <c r="CC27" s="87"/>
      <c r="CD27" s="87"/>
      <c r="CE27" s="87"/>
      <c r="CF27" s="87"/>
      <c r="CG27" s="87"/>
      <c r="CH27" s="87"/>
      <c r="CI27" s="87"/>
      <c r="CJ27" s="87"/>
      <c r="CK27" s="87"/>
      <c r="CL27" s="87"/>
      <c r="CM27" s="87"/>
      <c r="CN27" s="87"/>
      <c r="CO27" s="87"/>
      <c r="CP27" s="87"/>
      <c r="CQ27" s="87"/>
      <c r="CR27" s="87"/>
      <c r="CS27" s="87"/>
      <c r="CT27" s="87"/>
      <c r="CU27" s="87"/>
      <c r="CV27" s="87"/>
      <c r="CW27" s="87"/>
      <c r="CX27" s="87"/>
      <c r="CY27" s="87"/>
      <c r="CZ27" s="87"/>
      <c r="DA27" s="87"/>
      <c r="DB27" s="87"/>
      <c r="DC27" s="87"/>
      <c r="DD27" s="87"/>
      <c r="DE27" s="87"/>
      <c r="DF27" s="87"/>
    </row>
    <row r="28" spans="1:110" s="2" customFormat="1" ht="16.5" customHeight="1">
      <c r="A28" s="93"/>
      <c r="B28" s="93"/>
      <c r="C28" s="93"/>
      <c r="D28" s="93"/>
      <c r="E28" s="93"/>
      <c r="F28" s="94"/>
      <c r="G28" s="94"/>
      <c r="H28" s="94"/>
      <c r="I28" s="94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87"/>
      <c r="AL28" s="88"/>
      <c r="AM28" s="88"/>
      <c r="AN28" s="88"/>
      <c r="AO28" s="89"/>
      <c r="AP28" s="90"/>
      <c r="AQ28" s="90"/>
      <c r="AR28" s="90"/>
      <c r="AS28" s="83"/>
      <c r="AT28" s="84"/>
      <c r="AU28" s="85"/>
      <c r="AV28" s="86"/>
      <c r="AW28" s="83"/>
      <c r="AX28" s="83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  <c r="BM28" s="87"/>
      <c r="BN28" s="87"/>
      <c r="BO28" s="87"/>
      <c r="BP28" s="87"/>
      <c r="BQ28" s="87"/>
      <c r="BR28" s="87"/>
      <c r="BS28" s="87"/>
      <c r="BT28" s="87"/>
      <c r="BU28" s="87"/>
      <c r="BV28" s="87"/>
      <c r="BW28" s="87"/>
      <c r="BX28" s="87"/>
      <c r="BY28" s="87"/>
      <c r="BZ28" s="87"/>
      <c r="CA28" s="87"/>
      <c r="CB28" s="87"/>
      <c r="CC28" s="87"/>
      <c r="CD28" s="87"/>
      <c r="CE28" s="87"/>
      <c r="CF28" s="87"/>
      <c r="CG28" s="87"/>
      <c r="CH28" s="87"/>
      <c r="CI28" s="87"/>
      <c r="CJ28" s="87"/>
      <c r="CK28" s="87"/>
      <c r="CL28" s="87"/>
      <c r="CM28" s="87"/>
      <c r="CN28" s="87"/>
      <c r="CO28" s="87"/>
      <c r="CP28" s="87"/>
      <c r="CQ28" s="87"/>
      <c r="CR28" s="87"/>
      <c r="CS28" s="87"/>
      <c r="CT28" s="87"/>
      <c r="CU28" s="87"/>
      <c r="CV28" s="87"/>
      <c r="CW28" s="87"/>
      <c r="CX28" s="87"/>
      <c r="CY28" s="87"/>
      <c r="CZ28" s="87"/>
      <c r="DA28" s="87"/>
      <c r="DB28" s="87"/>
      <c r="DC28" s="87"/>
      <c r="DD28" s="87"/>
      <c r="DE28" s="87"/>
      <c r="DF28" s="87"/>
    </row>
    <row r="29" spans="1:110" s="2" customFormat="1" ht="16.5" customHeight="1">
      <c r="A29" s="93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87"/>
      <c r="AL29" s="88"/>
      <c r="AM29" s="88"/>
      <c r="AN29" s="88"/>
      <c r="AO29" s="89"/>
      <c r="AP29" s="90"/>
      <c r="AQ29" s="90"/>
      <c r="AR29" s="90"/>
      <c r="AS29" s="83"/>
      <c r="AT29" s="84"/>
      <c r="AU29" s="85"/>
      <c r="AV29" s="86"/>
      <c r="AW29" s="83"/>
      <c r="AX29" s="83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87"/>
      <c r="BM29" s="87"/>
      <c r="BN29" s="87"/>
      <c r="BO29" s="87"/>
      <c r="BP29" s="87"/>
      <c r="BQ29" s="87"/>
      <c r="BR29" s="87"/>
      <c r="BS29" s="87"/>
      <c r="BT29" s="87"/>
      <c r="BU29" s="87"/>
      <c r="BV29" s="87"/>
      <c r="BW29" s="87"/>
      <c r="BX29" s="87"/>
      <c r="BY29" s="87"/>
      <c r="BZ29" s="87"/>
      <c r="CA29" s="87"/>
      <c r="CB29" s="87"/>
      <c r="CC29" s="87"/>
      <c r="CD29" s="87"/>
      <c r="CE29" s="87"/>
      <c r="CF29" s="87"/>
      <c r="CG29" s="87"/>
      <c r="CH29" s="87"/>
      <c r="CI29" s="87"/>
      <c r="CJ29" s="87"/>
      <c r="CK29" s="87"/>
      <c r="CL29" s="87"/>
      <c r="CM29" s="87"/>
      <c r="CN29" s="87"/>
      <c r="CO29" s="87"/>
      <c r="CP29" s="87"/>
      <c r="CQ29" s="87"/>
      <c r="CR29" s="87"/>
      <c r="CS29" s="87"/>
      <c r="CT29" s="87"/>
      <c r="CU29" s="87"/>
      <c r="CV29" s="87"/>
      <c r="CW29" s="87"/>
      <c r="CX29" s="87"/>
      <c r="CY29" s="87"/>
      <c r="CZ29" s="87"/>
      <c r="DA29" s="87"/>
      <c r="DB29" s="87"/>
      <c r="DC29" s="87"/>
      <c r="DD29" s="87"/>
      <c r="DE29" s="87"/>
      <c r="DF29" s="87"/>
    </row>
    <row r="30" spans="1:110" s="2" customFormat="1" ht="16.5" customHeight="1">
      <c r="A30" s="93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105">
        <f>IF(AO26=1,6,IF(AO26=2,9,IF(AO26=3,6,IF(AO26=4,9,3))))</f>
        <v>9</v>
      </c>
      <c r="AG30" s="105"/>
      <c r="AH30" s="105"/>
      <c r="AI30" s="96" t="s">
        <v>15</v>
      </c>
      <c r="AJ30" s="96"/>
      <c r="AK30" s="87"/>
      <c r="AL30" s="88"/>
      <c r="AM30" s="88"/>
      <c r="AN30" s="88"/>
      <c r="AO30" s="89"/>
      <c r="AP30" s="90"/>
      <c r="AQ30" s="90"/>
      <c r="AR30" s="90"/>
      <c r="AS30" s="83"/>
      <c r="AT30" s="84"/>
      <c r="AU30" s="85"/>
      <c r="AV30" s="86"/>
      <c r="AW30" s="83"/>
      <c r="AX30" s="83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7"/>
      <c r="BM30" s="87"/>
      <c r="BN30" s="87"/>
      <c r="BO30" s="87"/>
      <c r="BP30" s="87"/>
      <c r="BQ30" s="87"/>
      <c r="BR30" s="87"/>
      <c r="BS30" s="87"/>
      <c r="BT30" s="87"/>
      <c r="BU30" s="87"/>
      <c r="BV30" s="87"/>
      <c r="BW30" s="87"/>
      <c r="BX30" s="87"/>
      <c r="BY30" s="87"/>
      <c r="BZ30" s="87"/>
      <c r="CA30" s="87"/>
      <c r="CB30" s="87"/>
      <c r="CC30" s="87"/>
      <c r="CD30" s="87"/>
      <c r="CE30" s="87"/>
      <c r="CF30" s="87"/>
      <c r="CG30" s="87"/>
      <c r="CH30" s="87"/>
      <c r="CI30" s="87"/>
      <c r="CJ30" s="87"/>
      <c r="CK30" s="87"/>
      <c r="CL30" s="87"/>
      <c r="CM30" s="87"/>
      <c r="CN30" s="87"/>
      <c r="CO30" s="87"/>
      <c r="CP30" s="87"/>
      <c r="CQ30" s="87"/>
      <c r="CR30" s="87"/>
      <c r="CS30" s="87"/>
      <c r="CT30" s="87"/>
      <c r="CU30" s="87"/>
      <c r="CV30" s="87"/>
      <c r="CW30" s="87"/>
      <c r="CX30" s="87"/>
      <c r="CY30" s="87"/>
      <c r="CZ30" s="87"/>
      <c r="DA30" s="87"/>
      <c r="DB30" s="87"/>
      <c r="DC30" s="87"/>
      <c r="DD30" s="87"/>
      <c r="DE30" s="87"/>
      <c r="DF30" s="87"/>
    </row>
    <row r="31" spans="1:110" s="24" customFormat="1" ht="16.5" customHeight="1">
      <c r="A31" s="96" t="s">
        <v>44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7" t="str">
        <f>IF(AF19="","",IF(AF18="","",AF18-11+AF30-20*LOG(AF19))+1)</f>
        <v/>
      </c>
      <c r="AG31" s="97"/>
      <c r="AH31" s="97"/>
      <c r="AI31" s="2" t="s">
        <v>12</v>
      </c>
      <c r="AJ31" s="2"/>
      <c r="AK31" s="87"/>
      <c r="AL31" s="88"/>
      <c r="AM31" s="88"/>
      <c r="AN31" s="88"/>
      <c r="AO31" s="89"/>
      <c r="AP31" s="90"/>
      <c r="AQ31" s="90"/>
      <c r="AR31" s="90"/>
      <c r="AS31" s="83"/>
      <c r="AT31" s="84"/>
      <c r="AU31" s="85"/>
      <c r="AV31" s="86"/>
      <c r="AW31" s="83"/>
      <c r="AX31" s="83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87"/>
      <c r="BW31" s="87"/>
      <c r="BX31" s="87"/>
      <c r="BY31" s="87"/>
      <c r="BZ31" s="87"/>
      <c r="CA31" s="87"/>
      <c r="CB31" s="87"/>
      <c r="CC31" s="87"/>
      <c r="CD31" s="87"/>
      <c r="CE31" s="87"/>
      <c r="CF31" s="87"/>
      <c r="CG31" s="87"/>
      <c r="CH31" s="87"/>
      <c r="CI31" s="87"/>
      <c r="CJ31" s="87"/>
      <c r="CK31" s="87"/>
      <c r="CL31" s="87"/>
      <c r="CM31" s="87"/>
      <c r="CN31" s="87"/>
      <c r="CO31" s="87"/>
      <c r="CP31" s="87"/>
      <c r="CQ31" s="87"/>
      <c r="CR31" s="87"/>
      <c r="CS31" s="87"/>
      <c r="CT31" s="87"/>
      <c r="CU31" s="87"/>
      <c r="CV31" s="87"/>
      <c r="CW31" s="87"/>
      <c r="CX31" s="87"/>
      <c r="CY31" s="87"/>
      <c r="CZ31" s="87"/>
      <c r="DA31" s="87"/>
      <c r="DB31" s="87"/>
      <c r="DC31" s="87"/>
      <c r="DD31" s="87"/>
      <c r="DE31" s="87"/>
      <c r="DF31" s="87"/>
    </row>
    <row r="32" spans="1:110" s="2" customFormat="1" ht="6" customHeight="1">
      <c r="A32" s="93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87"/>
      <c r="AL32" s="88"/>
      <c r="AM32" s="88"/>
      <c r="AN32" s="88"/>
      <c r="AO32" s="89"/>
      <c r="AP32" s="90"/>
      <c r="AQ32" s="90"/>
      <c r="AR32" s="90"/>
      <c r="AS32" s="83"/>
      <c r="AT32" s="84"/>
      <c r="AU32" s="85"/>
      <c r="AV32" s="86"/>
      <c r="AW32" s="83"/>
      <c r="AX32" s="83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7"/>
      <c r="BM32" s="87"/>
      <c r="BN32" s="87"/>
      <c r="BO32" s="87"/>
      <c r="BP32" s="87"/>
      <c r="BQ32" s="87"/>
      <c r="BR32" s="87"/>
      <c r="BS32" s="87"/>
      <c r="BT32" s="87"/>
      <c r="BU32" s="87"/>
      <c r="BV32" s="87"/>
      <c r="BW32" s="87"/>
      <c r="BX32" s="87"/>
      <c r="BY32" s="87"/>
      <c r="BZ32" s="87"/>
      <c r="CA32" s="87"/>
      <c r="CB32" s="87"/>
      <c r="CC32" s="87"/>
      <c r="CD32" s="87"/>
      <c r="CE32" s="87"/>
      <c r="CF32" s="87"/>
      <c r="CG32" s="87"/>
      <c r="CH32" s="87"/>
      <c r="CI32" s="87"/>
      <c r="CJ32" s="87"/>
      <c r="CK32" s="87"/>
      <c r="CL32" s="87"/>
      <c r="CM32" s="87"/>
      <c r="CN32" s="87"/>
      <c r="CO32" s="87"/>
      <c r="CP32" s="87"/>
      <c r="CQ32" s="87"/>
      <c r="CR32" s="87"/>
      <c r="CS32" s="87"/>
      <c r="CT32" s="87"/>
      <c r="CU32" s="87"/>
      <c r="CV32" s="87"/>
      <c r="CW32" s="87"/>
      <c r="CX32" s="87"/>
      <c r="CY32" s="87"/>
      <c r="CZ32" s="87"/>
      <c r="DA32" s="87"/>
      <c r="DB32" s="87"/>
      <c r="DC32" s="87"/>
      <c r="DD32" s="87"/>
      <c r="DE32" s="87"/>
      <c r="DF32" s="87"/>
    </row>
    <row r="33" spans="1:110" s="2" customFormat="1" ht="15" customHeight="1">
      <c r="A33" s="96" t="s">
        <v>20</v>
      </c>
      <c r="B33" s="96"/>
      <c r="C33" s="96"/>
      <c r="D33" s="96"/>
      <c r="E33" s="96"/>
      <c r="F33" s="96"/>
      <c r="G33" s="96"/>
      <c r="H33" s="96"/>
      <c r="I33" s="96"/>
      <c r="J33" s="96" t="s">
        <v>21</v>
      </c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8">
        <v>10</v>
      </c>
      <c r="AG33" s="98"/>
      <c r="AH33" s="98"/>
      <c r="AI33" s="96" t="s">
        <v>15</v>
      </c>
      <c r="AJ33" s="96"/>
      <c r="AK33" s="87"/>
      <c r="AL33" s="88"/>
      <c r="AM33" s="88"/>
      <c r="AN33" s="88"/>
      <c r="AO33" s="89"/>
      <c r="AP33" s="90"/>
      <c r="AQ33" s="90"/>
      <c r="AR33" s="90"/>
      <c r="AS33" s="83"/>
      <c r="AT33" s="84"/>
      <c r="AU33" s="85"/>
      <c r="AV33" s="86"/>
      <c r="AW33" s="83"/>
      <c r="AX33" s="83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7"/>
      <c r="BM33" s="87"/>
      <c r="BN33" s="87"/>
      <c r="BO33" s="87"/>
      <c r="BP33" s="87"/>
      <c r="BQ33" s="87"/>
      <c r="BR33" s="87"/>
      <c r="BS33" s="87"/>
      <c r="BT33" s="87"/>
      <c r="BU33" s="87"/>
      <c r="BV33" s="87"/>
      <c r="BW33" s="87"/>
      <c r="BX33" s="87"/>
      <c r="BY33" s="87"/>
      <c r="BZ33" s="87"/>
      <c r="CA33" s="87"/>
      <c r="CB33" s="87"/>
      <c r="CC33" s="87"/>
      <c r="CD33" s="87"/>
      <c r="CE33" s="87"/>
      <c r="CF33" s="87"/>
      <c r="CG33" s="87"/>
      <c r="CH33" s="87"/>
      <c r="CI33" s="87"/>
      <c r="CJ33" s="87"/>
      <c r="CK33" s="87"/>
      <c r="CL33" s="87"/>
      <c r="CM33" s="87"/>
      <c r="CN33" s="87"/>
      <c r="CO33" s="87"/>
      <c r="CP33" s="87"/>
      <c r="CQ33" s="87"/>
      <c r="CR33" s="87"/>
      <c r="CS33" s="87"/>
      <c r="CT33" s="87"/>
      <c r="CU33" s="87"/>
      <c r="CV33" s="87"/>
      <c r="CW33" s="87"/>
      <c r="CX33" s="87"/>
      <c r="CY33" s="87"/>
      <c r="CZ33" s="87"/>
      <c r="DA33" s="87"/>
      <c r="DB33" s="87"/>
      <c r="DC33" s="87"/>
      <c r="DD33" s="87"/>
      <c r="DE33" s="87"/>
      <c r="DF33" s="87"/>
    </row>
    <row r="34" spans="1:110" s="2" customFormat="1" ht="6" customHeight="1">
      <c r="A34" s="93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87"/>
      <c r="AL34" s="88"/>
      <c r="AM34" s="88"/>
      <c r="AN34" s="88"/>
      <c r="AO34" s="89"/>
      <c r="AP34" s="90"/>
      <c r="AQ34" s="90"/>
      <c r="AR34" s="90"/>
      <c r="AS34" s="83"/>
      <c r="AT34" s="84"/>
      <c r="AU34" s="85"/>
      <c r="AV34" s="86"/>
      <c r="AW34" s="83"/>
      <c r="AX34" s="83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87"/>
      <c r="BN34" s="87"/>
      <c r="BO34" s="87"/>
      <c r="BP34" s="87"/>
      <c r="BQ34" s="87"/>
      <c r="BR34" s="87"/>
      <c r="BS34" s="87"/>
      <c r="BT34" s="87"/>
      <c r="BU34" s="87"/>
      <c r="BV34" s="87"/>
      <c r="BW34" s="87"/>
      <c r="BX34" s="87"/>
      <c r="BY34" s="87"/>
      <c r="BZ34" s="87"/>
      <c r="CA34" s="87"/>
      <c r="CB34" s="87"/>
      <c r="CC34" s="87"/>
      <c r="CD34" s="87"/>
      <c r="CE34" s="87"/>
      <c r="CF34" s="87"/>
      <c r="CG34" s="87"/>
      <c r="CH34" s="87"/>
      <c r="CI34" s="87"/>
      <c r="CJ34" s="87"/>
      <c r="CK34" s="87"/>
      <c r="CL34" s="87"/>
      <c r="CM34" s="87"/>
      <c r="CN34" s="87"/>
      <c r="CO34" s="87"/>
      <c r="CP34" s="87"/>
      <c r="CQ34" s="87"/>
      <c r="CR34" s="87"/>
      <c r="CS34" s="87"/>
      <c r="CT34" s="87"/>
      <c r="CU34" s="87"/>
      <c r="CV34" s="87"/>
      <c r="CW34" s="87"/>
      <c r="CX34" s="87"/>
      <c r="CY34" s="87"/>
      <c r="CZ34" s="87"/>
      <c r="DA34" s="87"/>
      <c r="DB34" s="87"/>
      <c r="DC34" s="87"/>
      <c r="DD34" s="87"/>
      <c r="DE34" s="87"/>
      <c r="DF34" s="87"/>
    </row>
    <row r="35" spans="1:110" s="2" customFormat="1" ht="12">
      <c r="A35" s="96" t="s">
        <v>22</v>
      </c>
      <c r="B35" s="96"/>
      <c r="C35" s="96"/>
      <c r="D35" s="96"/>
      <c r="E35" s="96"/>
      <c r="F35" s="96"/>
      <c r="G35" s="96"/>
      <c r="H35" s="96"/>
      <c r="I35" s="96"/>
      <c r="J35" s="96" t="s">
        <v>23</v>
      </c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87"/>
      <c r="AL35" s="88"/>
      <c r="AM35" s="88"/>
      <c r="AN35" s="88"/>
      <c r="AO35" s="89"/>
      <c r="AP35" s="90"/>
      <c r="AQ35" s="90"/>
      <c r="AR35" s="90"/>
      <c r="AS35" s="83"/>
      <c r="AT35" s="84"/>
      <c r="AU35" s="85"/>
      <c r="AV35" s="86"/>
      <c r="AW35" s="83"/>
      <c r="AX35" s="83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7"/>
      <c r="BQ35" s="87"/>
      <c r="BR35" s="87"/>
      <c r="BS35" s="87"/>
      <c r="BT35" s="87"/>
      <c r="BU35" s="87"/>
      <c r="BV35" s="87"/>
      <c r="BW35" s="87"/>
      <c r="BX35" s="87"/>
      <c r="BY35" s="87"/>
      <c r="BZ35" s="87"/>
      <c r="CA35" s="87"/>
      <c r="CB35" s="87"/>
      <c r="CC35" s="87"/>
      <c r="CD35" s="87"/>
      <c r="CE35" s="87"/>
      <c r="CF35" s="87"/>
      <c r="CG35" s="87"/>
      <c r="CH35" s="87"/>
      <c r="CI35" s="87"/>
      <c r="CJ35" s="87"/>
      <c r="CK35" s="87"/>
      <c r="CL35" s="87"/>
      <c r="CM35" s="87"/>
      <c r="CN35" s="87"/>
      <c r="CO35" s="87"/>
      <c r="CP35" s="87"/>
      <c r="CQ35" s="87"/>
      <c r="CR35" s="87"/>
      <c r="CS35" s="87"/>
      <c r="CT35" s="87"/>
      <c r="CU35" s="87"/>
      <c r="CV35" s="87"/>
      <c r="CW35" s="87"/>
      <c r="CX35" s="87"/>
      <c r="CY35" s="87"/>
      <c r="CZ35" s="87"/>
      <c r="DA35" s="87"/>
      <c r="DB35" s="87"/>
      <c r="DC35" s="87"/>
      <c r="DD35" s="87"/>
      <c r="DE35" s="87"/>
      <c r="DF35" s="87"/>
    </row>
    <row r="36" spans="1:110" s="2" customFormat="1" ht="12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87"/>
      <c r="AL36" s="88"/>
      <c r="AM36" s="88"/>
      <c r="AN36" s="88"/>
      <c r="AO36" s="89">
        <v>2</v>
      </c>
      <c r="AP36" s="90"/>
      <c r="AQ36" s="90"/>
      <c r="AR36" s="90"/>
      <c r="AS36" s="83"/>
      <c r="AT36" s="84"/>
      <c r="AU36" s="85"/>
      <c r="AV36" s="86"/>
      <c r="AW36" s="83"/>
      <c r="AX36" s="83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7"/>
      <c r="BQ36" s="87"/>
      <c r="BR36" s="87"/>
      <c r="BS36" s="87"/>
      <c r="BT36" s="87"/>
      <c r="BU36" s="87"/>
      <c r="BV36" s="87"/>
      <c r="BW36" s="87"/>
      <c r="BX36" s="87"/>
      <c r="BY36" s="87"/>
      <c r="BZ36" s="87"/>
      <c r="CA36" s="87"/>
      <c r="CB36" s="87"/>
      <c r="CC36" s="87"/>
      <c r="CD36" s="87"/>
      <c r="CE36" s="87"/>
      <c r="CF36" s="87"/>
      <c r="CG36" s="87"/>
      <c r="CH36" s="87"/>
      <c r="CI36" s="87"/>
      <c r="CJ36" s="87"/>
      <c r="CK36" s="87"/>
      <c r="CL36" s="87"/>
      <c r="CM36" s="87"/>
      <c r="CN36" s="87"/>
      <c r="CO36" s="87"/>
      <c r="CP36" s="87"/>
      <c r="CQ36" s="87"/>
      <c r="CR36" s="87"/>
      <c r="CS36" s="87"/>
      <c r="CT36" s="87"/>
      <c r="CU36" s="87"/>
      <c r="CV36" s="87"/>
      <c r="CW36" s="87"/>
      <c r="CX36" s="87"/>
      <c r="CY36" s="87"/>
      <c r="CZ36" s="87"/>
      <c r="DA36" s="87"/>
      <c r="DB36" s="87"/>
      <c r="DC36" s="87"/>
      <c r="DD36" s="87"/>
      <c r="DE36" s="87"/>
      <c r="DF36" s="87"/>
    </row>
    <row r="37" spans="1:110" s="2" customFormat="1" ht="12">
      <c r="A37" s="93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87"/>
      <c r="AL37" s="88"/>
      <c r="AM37" s="88"/>
      <c r="AN37" s="88"/>
      <c r="AO37" s="89"/>
      <c r="AP37" s="90"/>
      <c r="AQ37" s="90"/>
      <c r="AR37" s="90"/>
      <c r="AS37" s="83"/>
      <c r="AT37" s="84"/>
      <c r="AU37" s="85"/>
      <c r="AV37" s="86"/>
      <c r="AW37" s="83"/>
      <c r="AX37" s="83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7"/>
      <c r="BQ37" s="87"/>
      <c r="BR37" s="87"/>
      <c r="BS37" s="87"/>
      <c r="BT37" s="87"/>
      <c r="BU37" s="87"/>
      <c r="BV37" s="87"/>
      <c r="BW37" s="87"/>
      <c r="BX37" s="87"/>
      <c r="BY37" s="87"/>
      <c r="BZ37" s="87"/>
      <c r="CA37" s="87"/>
      <c r="CB37" s="87"/>
      <c r="CC37" s="87"/>
      <c r="CD37" s="87"/>
      <c r="CE37" s="87"/>
      <c r="CF37" s="87"/>
      <c r="CG37" s="87"/>
      <c r="CH37" s="87"/>
      <c r="CI37" s="87"/>
      <c r="CJ37" s="87"/>
      <c r="CK37" s="87"/>
      <c r="CL37" s="87"/>
      <c r="CM37" s="87"/>
      <c r="CN37" s="87"/>
      <c r="CO37" s="87"/>
      <c r="CP37" s="87"/>
      <c r="CQ37" s="87"/>
      <c r="CR37" s="87"/>
      <c r="CS37" s="87"/>
      <c r="CT37" s="87"/>
      <c r="CU37" s="87"/>
      <c r="CV37" s="87"/>
      <c r="CW37" s="87"/>
      <c r="CX37" s="87"/>
      <c r="CY37" s="87"/>
      <c r="CZ37" s="87"/>
      <c r="DA37" s="87"/>
      <c r="DB37" s="87"/>
      <c r="DC37" s="87"/>
      <c r="DD37" s="87"/>
      <c r="DE37" s="87"/>
      <c r="DF37" s="87"/>
    </row>
    <row r="38" spans="1:110" s="2" customFormat="1" ht="12">
      <c r="A38" s="93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87"/>
      <c r="AL38" s="88"/>
      <c r="AM38" s="88"/>
      <c r="AN38" s="88"/>
      <c r="AO38" s="89"/>
      <c r="AP38" s="90"/>
      <c r="AQ38" s="90"/>
      <c r="AR38" s="90"/>
      <c r="AS38" s="83"/>
      <c r="AT38" s="84"/>
      <c r="AU38" s="85"/>
      <c r="AV38" s="86"/>
      <c r="AW38" s="83"/>
      <c r="AX38" s="83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7"/>
      <c r="BR38" s="87"/>
      <c r="BS38" s="87"/>
      <c r="BT38" s="87"/>
      <c r="BU38" s="87"/>
      <c r="BV38" s="87"/>
      <c r="BW38" s="87"/>
      <c r="BX38" s="87"/>
      <c r="BY38" s="87"/>
      <c r="BZ38" s="87"/>
      <c r="CA38" s="87"/>
      <c r="CB38" s="87"/>
      <c r="CC38" s="87"/>
      <c r="CD38" s="87"/>
      <c r="CE38" s="87"/>
      <c r="CF38" s="87"/>
      <c r="CG38" s="87"/>
      <c r="CH38" s="87"/>
      <c r="CI38" s="87"/>
      <c r="CJ38" s="87"/>
      <c r="CK38" s="87"/>
      <c r="CL38" s="87"/>
      <c r="CM38" s="87"/>
      <c r="CN38" s="87"/>
      <c r="CO38" s="87"/>
      <c r="CP38" s="87"/>
      <c r="CQ38" s="87"/>
      <c r="CR38" s="87"/>
      <c r="CS38" s="87"/>
      <c r="CT38" s="87"/>
      <c r="CU38" s="87"/>
      <c r="CV38" s="87"/>
      <c r="CW38" s="87"/>
      <c r="CX38" s="87"/>
      <c r="CY38" s="87"/>
      <c r="CZ38" s="87"/>
      <c r="DA38" s="87"/>
      <c r="DB38" s="87"/>
      <c r="DC38" s="87"/>
      <c r="DD38" s="87"/>
      <c r="DE38" s="87"/>
      <c r="DF38" s="87"/>
    </row>
    <row r="39" spans="1:110" s="2" customFormat="1" ht="12">
      <c r="A39" s="93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8">
        <f>IF(AO36=2,2,IF(AO36=3,4,IF(AO36=4,6,0)))</f>
        <v>2</v>
      </c>
      <c r="AG39" s="98"/>
      <c r="AH39" s="98"/>
      <c r="AI39" s="96" t="s">
        <v>15</v>
      </c>
      <c r="AJ39" s="96"/>
      <c r="AK39" s="87"/>
      <c r="AL39" s="88"/>
      <c r="AM39" s="88"/>
      <c r="AN39" s="88"/>
      <c r="AO39" s="89"/>
      <c r="AP39" s="90"/>
      <c r="AQ39" s="90"/>
      <c r="AR39" s="90"/>
      <c r="AS39" s="83"/>
      <c r="AT39" s="84"/>
      <c r="AU39" s="85"/>
      <c r="AV39" s="86"/>
      <c r="AW39" s="83"/>
      <c r="AX39" s="83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7"/>
      <c r="BM39" s="87"/>
      <c r="BN39" s="87"/>
      <c r="BO39" s="87"/>
      <c r="BP39" s="87"/>
      <c r="BQ39" s="87"/>
      <c r="BR39" s="87"/>
      <c r="BS39" s="87"/>
      <c r="BT39" s="87"/>
      <c r="BU39" s="87"/>
      <c r="BV39" s="87"/>
      <c r="BW39" s="87"/>
      <c r="BX39" s="87"/>
      <c r="BY39" s="87"/>
      <c r="BZ39" s="87"/>
      <c r="CA39" s="87"/>
      <c r="CB39" s="87"/>
      <c r="CC39" s="87"/>
      <c r="CD39" s="87"/>
      <c r="CE39" s="87"/>
      <c r="CF39" s="87"/>
      <c r="CG39" s="87"/>
      <c r="CH39" s="87"/>
      <c r="CI39" s="87"/>
      <c r="CJ39" s="87"/>
      <c r="CK39" s="87"/>
      <c r="CL39" s="87"/>
      <c r="CM39" s="87"/>
      <c r="CN39" s="87"/>
      <c r="CO39" s="87"/>
      <c r="CP39" s="87"/>
      <c r="CQ39" s="87"/>
      <c r="CR39" s="87"/>
      <c r="CS39" s="87"/>
      <c r="CT39" s="87"/>
      <c r="CU39" s="87"/>
      <c r="CV39" s="87"/>
      <c r="CW39" s="87"/>
      <c r="CX39" s="87"/>
      <c r="CY39" s="87"/>
      <c r="CZ39" s="87"/>
      <c r="DA39" s="87"/>
      <c r="DB39" s="87"/>
      <c r="DC39" s="87"/>
      <c r="DD39" s="87"/>
      <c r="DE39" s="87"/>
      <c r="DF39" s="87"/>
    </row>
    <row r="40" spans="1:110" s="2" customFormat="1" ht="6" customHeight="1">
      <c r="A40" s="93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87"/>
      <c r="AL40" s="88"/>
      <c r="AM40" s="88"/>
      <c r="AN40" s="88"/>
      <c r="AO40" s="89"/>
      <c r="AP40" s="90"/>
      <c r="AQ40" s="90"/>
      <c r="AR40" s="90"/>
      <c r="AS40" s="83"/>
      <c r="AT40" s="84"/>
      <c r="AU40" s="85"/>
      <c r="AV40" s="86"/>
      <c r="AW40" s="83"/>
      <c r="AX40" s="83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7"/>
      <c r="BQ40" s="87"/>
      <c r="BR40" s="87"/>
      <c r="BS40" s="87"/>
      <c r="BT40" s="87"/>
      <c r="BU40" s="87"/>
      <c r="BV40" s="87"/>
      <c r="BW40" s="87"/>
      <c r="BX40" s="87"/>
      <c r="BY40" s="87"/>
      <c r="BZ40" s="87"/>
      <c r="CA40" s="87"/>
      <c r="CB40" s="87"/>
      <c r="CC40" s="87"/>
      <c r="CD40" s="87"/>
      <c r="CE40" s="87"/>
      <c r="CF40" s="87"/>
      <c r="CG40" s="87"/>
      <c r="CH40" s="87"/>
      <c r="CI40" s="87"/>
      <c r="CJ40" s="87"/>
      <c r="CK40" s="87"/>
      <c r="CL40" s="87"/>
      <c r="CM40" s="87"/>
      <c r="CN40" s="87"/>
      <c r="CO40" s="87"/>
      <c r="CP40" s="87"/>
      <c r="CQ40" s="87"/>
      <c r="CR40" s="87"/>
      <c r="CS40" s="87"/>
      <c r="CT40" s="87"/>
      <c r="CU40" s="87"/>
      <c r="CV40" s="87"/>
      <c r="CW40" s="87"/>
      <c r="CX40" s="87"/>
      <c r="CY40" s="87"/>
      <c r="CZ40" s="87"/>
      <c r="DA40" s="87"/>
      <c r="DB40" s="87"/>
      <c r="DC40" s="87"/>
      <c r="DD40" s="87"/>
      <c r="DE40" s="87"/>
      <c r="DF40" s="87"/>
    </row>
    <row r="41" spans="1:110" s="2" customFormat="1" ht="12">
      <c r="A41" s="96" t="s">
        <v>24</v>
      </c>
      <c r="B41" s="96"/>
      <c r="C41" s="96"/>
      <c r="D41" s="96"/>
      <c r="E41" s="96"/>
      <c r="F41" s="96"/>
      <c r="G41" s="96"/>
      <c r="H41" s="96"/>
      <c r="I41" s="96"/>
      <c r="J41" s="96" t="s">
        <v>25</v>
      </c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87"/>
      <c r="AL41" s="88"/>
      <c r="AM41" s="88"/>
      <c r="AN41" s="88"/>
      <c r="AO41" s="89"/>
      <c r="AP41" s="90"/>
      <c r="AQ41" s="90"/>
      <c r="AR41" s="90"/>
      <c r="AS41" s="83"/>
      <c r="AT41" s="84"/>
      <c r="AU41" s="85"/>
      <c r="AV41" s="86"/>
      <c r="AW41" s="83"/>
      <c r="AX41" s="83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7"/>
      <c r="BM41" s="87"/>
      <c r="BN41" s="87"/>
      <c r="BO41" s="87"/>
      <c r="BP41" s="87"/>
      <c r="BQ41" s="87"/>
      <c r="BR41" s="87"/>
      <c r="BS41" s="87"/>
      <c r="BT41" s="87"/>
      <c r="BU41" s="87"/>
      <c r="BV41" s="87"/>
      <c r="BW41" s="87"/>
      <c r="BX41" s="87"/>
      <c r="BY41" s="87"/>
      <c r="BZ41" s="87"/>
      <c r="CA41" s="87"/>
      <c r="CB41" s="87"/>
      <c r="CC41" s="87"/>
      <c r="CD41" s="87"/>
      <c r="CE41" s="87"/>
      <c r="CF41" s="87"/>
      <c r="CG41" s="87"/>
      <c r="CH41" s="87"/>
      <c r="CI41" s="87"/>
      <c r="CJ41" s="87"/>
      <c r="CK41" s="87"/>
      <c r="CL41" s="87"/>
      <c r="CM41" s="87"/>
      <c r="CN41" s="87"/>
      <c r="CO41" s="87"/>
      <c r="CP41" s="87"/>
      <c r="CQ41" s="87"/>
      <c r="CR41" s="87"/>
      <c r="CS41" s="87"/>
      <c r="CT41" s="87"/>
      <c r="CU41" s="87"/>
      <c r="CV41" s="87"/>
      <c r="CW41" s="87"/>
      <c r="CX41" s="87"/>
      <c r="CY41" s="87"/>
      <c r="CZ41" s="87"/>
      <c r="DA41" s="87"/>
      <c r="DB41" s="87"/>
      <c r="DC41" s="87"/>
      <c r="DD41" s="87"/>
      <c r="DE41" s="87"/>
      <c r="DF41" s="87"/>
    </row>
    <row r="42" spans="1:110" s="2" customFormat="1" ht="12">
      <c r="A42" s="9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87"/>
      <c r="AL42" s="88"/>
      <c r="AM42" s="88"/>
      <c r="AN42" s="88"/>
      <c r="AO42" s="89">
        <v>1</v>
      </c>
      <c r="AP42" s="90"/>
      <c r="AQ42" s="90"/>
      <c r="AR42" s="90"/>
      <c r="AS42" s="83"/>
      <c r="AT42" s="84"/>
      <c r="AU42" s="85"/>
      <c r="AV42" s="86"/>
      <c r="AW42" s="83"/>
      <c r="AX42" s="83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7"/>
      <c r="BM42" s="87"/>
      <c r="BN42" s="87"/>
      <c r="BO42" s="87"/>
      <c r="BP42" s="87"/>
      <c r="BQ42" s="87"/>
      <c r="BR42" s="87"/>
      <c r="BS42" s="87"/>
      <c r="BT42" s="87"/>
      <c r="BU42" s="87"/>
      <c r="BV42" s="87"/>
      <c r="BW42" s="87"/>
      <c r="BX42" s="87"/>
      <c r="BY42" s="87"/>
      <c r="BZ42" s="87"/>
      <c r="CA42" s="87"/>
      <c r="CB42" s="87"/>
      <c r="CC42" s="87"/>
      <c r="CD42" s="87"/>
      <c r="CE42" s="87"/>
      <c r="CF42" s="87"/>
      <c r="CG42" s="87"/>
      <c r="CH42" s="87"/>
      <c r="CI42" s="87"/>
      <c r="CJ42" s="87"/>
      <c r="CK42" s="87"/>
      <c r="CL42" s="87"/>
      <c r="CM42" s="87"/>
      <c r="CN42" s="87"/>
      <c r="CO42" s="87"/>
      <c r="CP42" s="87"/>
      <c r="CQ42" s="87"/>
      <c r="CR42" s="87"/>
      <c r="CS42" s="87"/>
      <c r="CT42" s="87"/>
      <c r="CU42" s="87"/>
      <c r="CV42" s="87"/>
      <c r="CW42" s="87"/>
      <c r="CX42" s="87"/>
      <c r="CY42" s="87"/>
      <c r="CZ42" s="87"/>
      <c r="DA42" s="87"/>
      <c r="DB42" s="87"/>
      <c r="DC42" s="87"/>
      <c r="DD42" s="87"/>
      <c r="DE42" s="87"/>
      <c r="DF42" s="87"/>
    </row>
    <row r="43" spans="1:110" s="2" customFormat="1" ht="12">
      <c r="A43" s="93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87"/>
      <c r="AL43" s="88"/>
      <c r="AM43" s="88"/>
      <c r="AN43" s="88"/>
      <c r="AO43" s="89"/>
      <c r="AP43" s="90"/>
      <c r="AQ43" s="90"/>
      <c r="AR43" s="90"/>
      <c r="AS43" s="83"/>
      <c r="AT43" s="84"/>
      <c r="AU43" s="85"/>
      <c r="AV43" s="86"/>
      <c r="AW43" s="83"/>
      <c r="AX43" s="83"/>
      <c r="AY43" s="87"/>
      <c r="AZ43" s="87"/>
      <c r="BA43" s="87"/>
      <c r="BB43" s="87"/>
      <c r="BC43" s="87"/>
      <c r="BD43" s="87"/>
      <c r="BE43" s="87"/>
      <c r="BF43" s="87"/>
      <c r="BG43" s="87"/>
      <c r="BH43" s="87"/>
      <c r="BI43" s="87"/>
      <c r="BJ43" s="87"/>
      <c r="BK43" s="87"/>
      <c r="BL43" s="87"/>
      <c r="BM43" s="87"/>
      <c r="BN43" s="87"/>
      <c r="BO43" s="87"/>
      <c r="BP43" s="87"/>
      <c r="BQ43" s="87"/>
      <c r="BR43" s="87"/>
      <c r="BS43" s="87"/>
      <c r="BT43" s="87"/>
      <c r="BU43" s="87"/>
      <c r="BV43" s="87"/>
      <c r="BW43" s="87"/>
      <c r="BX43" s="87"/>
      <c r="BY43" s="87"/>
      <c r="BZ43" s="87"/>
      <c r="CA43" s="87"/>
      <c r="CB43" s="87"/>
      <c r="CC43" s="87"/>
      <c r="CD43" s="87"/>
      <c r="CE43" s="87"/>
      <c r="CF43" s="87"/>
      <c r="CG43" s="87"/>
      <c r="CH43" s="87"/>
      <c r="CI43" s="87"/>
      <c r="CJ43" s="87"/>
      <c r="CK43" s="87"/>
      <c r="CL43" s="87"/>
      <c r="CM43" s="87"/>
      <c r="CN43" s="87"/>
      <c r="CO43" s="87"/>
      <c r="CP43" s="87"/>
      <c r="CQ43" s="87"/>
      <c r="CR43" s="87"/>
      <c r="CS43" s="87"/>
      <c r="CT43" s="87"/>
      <c r="CU43" s="87"/>
      <c r="CV43" s="87"/>
      <c r="CW43" s="87"/>
      <c r="CX43" s="87"/>
      <c r="CY43" s="87"/>
      <c r="CZ43" s="87"/>
      <c r="DA43" s="87"/>
      <c r="DB43" s="87"/>
      <c r="DC43" s="87"/>
      <c r="DD43" s="87"/>
      <c r="DE43" s="87"/>
      <c r="DF43" s="87"/>
    </row>
    <row r="44" spans="1:110" s="2" customFormat="1" ht="12">
      <c r="A44" s="93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87"/>
      <c r="AL44" s="88"/>
      <c r="AM44" s="88"/>
      <c r="AN44" s="88"/>
      <c r="AO44" s="89"/>
      <c r="AP44" s="90"/>
      <c r="AQ44" s="90"/>
      <c r="AR44" s="90"/>
      <c r="AS44" s="83"/>
      <c r="AT44" s="84"/>
      <c r="AU44" s="85"/>
      <c r="AV44" s="86"/>
      <c r="AW44" s="83"/>
      <c r="AX44" s="83"/>
      <c r="AY44" s="87"/>
      <c r="AZ44" s="87"/>
      <c r="BA44" s="87"/>
      <c r="BB44" s="87"/>
      <c r="BC44" s="87"/>
      <c r="BD44" s="87"/>
      <c r="BE44" s="87"/>
      <c r="BF44" s="87"/>
      <c r="BG44" s="87"/>
      <c r="BH44" s="87"/>
      <c r="BI44" s="87"/>
      <c r="BJ44" s="87"/>
      <c r="BK44" s="87"/>
      <c r="BL44" s="87"/>
      <c r="BM44" s="87"/>
      <c r="BN44" s="87"/>
      <c r="BO44" s="87"/>
      <c r="BP44" s="87"/>
      <c r="BQ44" s="87"/>
      <c r="BR44" s="87"/>
      <c r="BS44" s="87"/>
      <c r="BT44" s="87"/>
      <c r="BU44" s="87"/>
      <c r="BV44" s="87"/>
      <c r="BW44" s="87"/>
      <c r="BX44" s="87"/>
      <c r="BY44" s="87"/>
      <c r="BZ44" s="87"/>
      <c r="CA44" s="87"/>
      <c r="CB44" s="87"/>
      <c r="CC44" s="87"/>
      <c r="CD44" s="87"/>
      <c r="CE44" s="87"/>
      <c r="CF44" s="87"/>
      <c r="CG44" s="87"/>
      <c r="CH44" s="87"/>
      <c r="CI44" s="87"/>
      <c r="CJ44" s="87"/>
      <c r="CK44" s="87"/>
      <c r="CL44" s="87"/>
      <c r="CM44" s="87"/>
      <c r="CN44" s="87"/>
      <c r="CO44" s="87"/>
      <c r="CP44" s="87"/>
      <c r="CQ44" s="87"/>
      <c r="CR44" s="87"/>
      <c r="CS44" s="87"/>
      <c r="CT44" s="87"/>
      <c r="CU44" s="87"/>
      <c r="CV44" s="87"/>
      <c r="CW44" s="87"/>
      <c r="CX44" s="87"/>
      <c r="CY44" s="87"/>
      <c r="CZ44" s="87"/>
      <c r="DA44" s="87"/>
      <c r="DB44" s="87"/>
      <c r="DC44" s="87"/>
      <c r="DD44" s="87"/>
      <c r="DE44" s="87"/>
      <c r="DF44" s="87"/>
    </row>
    <row r="45" spans="1:110" s="2" customFormat="1" ht="12">
      <c r="A45" s="93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8">
        <f>IF(AO42=2,2,IF(AO42=3,4,IF(AO42=4,6,0)))</f>
        <v>0</v>
      </c>
      <c r="AG45" s="98"/>
      <c r="AH45" s="98"/>
      <c r="AI45" s="96" t="s">
        <v>15</v>
      </c>
      <c r="AJ45" s="96"/>
      <c r="AK45" s="87"/>
      <c r="AL45" s="88"/>
      <c r="AM45" s="88"/>
      <c r="AN45" s="88"/>
      <c r="AO45" s="89"/>
      <c r="AP45" s="90"/>
      <c r="AQ45" s="90"/>
      <c r="AR45" s="90"/>
      <c r="AS45" s="83"/>
      <c r="AT45" s="84"/>
      <c r="AU45" s="85"/>
      <c r="AV45" s="86"/>
      <c r="AW45" s="83"/>
      <c r="AX45" s="83"/>
      <c r="AY45" s="87"/>
      <c r="AZ45" s="87"/>
      <c r="BA45" s="87"/>
      <c r="BB45" s="87"/>
      <c r="BC45" s="87"/>
      <c r="BD45" s="87"/>
      <c r="BE45" s="87"/>
      <c r="BF45" s="87"/>
      <c r="BG45" s="87"/>
      <c r="BH45" s="87"/>
      <c r="BI45" s="87"/>
      <c r="BJ45" s="87"/>
      <c r="BK45" s="87"/>
      <c r="BL45" s="87"/>
      <c r="BM45" s="87"/>
      <c r="BN45" s="87"/>
      <c r="BO45" s="87"/>
      <c r="BP45" s="87"/>
      <c r="BQ45" s="87"/>
      <c r="BR45" s="87"/>
      <c r="BS45" s="87"/>
      <c r="BT45" s="87"/>
      <c r="BU45" s="87"/>
      <c r="BV45" s="87"/>
      <c r="BW45" s="87"/>
      <c r="BX45" s="87"/>
      <c r="BY45" s="87"/>
      <c r="BZ45" s="87"/>
      <c r="CA45" s="87"/>
      <c r="CB45" s="87"/>
      <c r="CC45" s="87"/>
      <c r="CD45" s="87"/>
      <c r="CE45" s="87"/>
      <c r="CF45" s="87"/>
      <c r="CG45" s="87"/>
      <c r="CH45" s="87"/>
      <c r="CI45" s="87"/>
      <c r="CJ45" s="87"/>
      <c r="CK45" s="87"/>
      <c r="CL45" s="87"/>
      <c r="CM45" s="87"/>
      <c r="CN45" s="87"/>
      <c r="CO45" s="87"/>
      <c r="CP45" s="87"/>
      <c r="CQ45" s="87"/>
      <c r="CR45" s="87"/>
      <c r="CS45" s="87"/>
      <c r="CT45" s="87"/>
      <c r="CU45" s="87"/>
      <c r="CV45" s="87"/>
      <c r="CW45" s="87"/>
      <c r="CX45" s="87"/>
      <c r="CY45" s="87"/>
      <c r="CZ45" s="87"/>
      <c r="DA45" s="87"/>
      <c r="DB45" s="87"/>
      <c r="DC45" s="87"/>
      <c r="DD45" s="87"/>
      <c r="DE45" s="87"/>
      <c r="DF45" s="87"/>
    </row>
    <row r="46" spans="1:110" s="2" customFormat="1" ht="10.5" customHeight="1">
      <c r="A46" s="93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87"/>
      <c r="AL46" s="88"/>
      <c r="AM46" s="88"/>
      <c r="AN46" s="88"/>
      <c r="AO46" s="89"/>
      <c r="AP46" s="90"/>
      <c r="AQ46" s="90"/>
      <c r="AR46" s="90"/>
      <c r="AS46" s="83"/>
      <c r="AT46" s="84"/>
      <c r="AU46" s="85"/>
      <c r="AV46" s="86"/>
      <c r="AW46" s="83"/>
      <c r="AX46" s="83"/>
      <c r="AY46" s="87"/>
      <c r="AZ46" s="87"/>
      <c r="BA46" s="87"/>
      <c r="BB46" s="87"/>
      <c r="BC46" s="87"/>
      <c r="BD46" s="87"/>
      <c r="BE46" s="87"/>
      <c r="BF46" s="87"/>
      <c r="BG46" s="87"/>
      <c r="BH46" s="87"/>
      <c r="BI46" s="87"/>
      <c r="BJ46" s="87"/>
      <c r="BK46" s="87"/>
      <c r="BL46" s="87"/>
      <c r="BM46" s="87"/>
      <c r="BN46" s="87"/>
      <c r="BO46" s="87"/>
      <c r="BP46" s="87"/>
      <c r="BQ46" s="87"/>
      <c r="BR46" s="87"/>
      <c r="BS46" s="87"/>
      <c r="BT46" s="87"/>
      <c r="BU46" s="87"/>
      <c r="BV46" s="87"/>
      <c r="BW46" s="87"/>
      <c r="BX46" s="87"/>
      <c r="BY46" s="87"/>
      <c r="BZ46" s="87"/>
      <c r="CA46" s="87"/>
      <c r="CB46" s="87"/>
      <c r="CC46" s="87"/>
      <c r="CD46" s="87"/>
      <c r="CE46" s="87"/>
      <c r="CF46" s="87"/>
      <c r="CG46" s="87"/>
      <c r="CH46" s="87"/>
      <c r="CI46" s="87"/>
      <c r="CJ46" s="87"/>
      <c r="CK46" s="87"/>
      <c r="CL46" s="87"/>
      <c r="CM46" s="87"/>
      <c r="CN46" s="87"/>
      <c r="CO46" s="87"/>
      <c r="CP46" s="87"/>
      <c r="CQ46" s="87"/>
      <c r="CR46" s="87"/>
      <c r="CS46" s="87"/>
      <c r="CT46" s="87"/>
      <c r="CU46" s="87"/>
      <c r="CV46" s="87"/>
      <c r="CW46" s="87"/>
      <c r="CX46" s="87"/>
      <c r="CY46" s="87"/>
      <c r="CZ46" s="87"/>
      <c r="DA46" s="87"/>
      <c r="DB46" s="87"/>
      <c r="DC46" s="87"/>
      <c r="DD46" s="87"/>
      <c r="DE46" s="87"/>
      <c r="DF46" s="87"/>
    </row>
    <row r="47" spans="1:110" s="2" customFormat="1" ht="15" customHeight="1">
      <c r="A47" s="96" t="s">
        <v>45</v>
      </c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32"/>
      <c r="W47" s="95">
        <v>720</v>
      </c>
      <c r="X47" s="95"/>
      <c r="Y47" s="2" t="s">
        <v>26</v>
      </c>
      <c r="AA47" s="93"/>
      <c r="AB47" s="93"/>
      <c r="AC47" s="93"/>
      <c r="AD47" s="93"/>
      <c r="AE47" s="93"/>
      <c r="AF47" s="99">
        <f>10*LOG(W47/720)</f>
        <v>0</v>
      </c>
      <c r="AG47" s="99"/>
      <c r="AH47" s="99"/>
      <c r="AI47" s="96" t="s">
        <v>15</v>
      </c>
      <c r="AJ47" s="96"/>
      <c r="AK47" s="87"/>
      <c r="AL47" s="88"/>
      <c r="AM47" s="88"/>
      <c r="AN47" s="88"/>
      <c r="AO47" s="89"/>
      <c r="AP47" s="90"/>
      <c r="AQ47" s="90"/>
      <c r="AR47" s="90"/>
      <c r="AS47" s="83"/>
      <c r="AT47" s="84"/>
      <c r="AU47" s="85"/>
      <c r="AV47" s="86"/>
      <c r="AW47" s="83"/>
      <c r="AX47" s="83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7"/>
      <c r="BK47" s="87"/>
      <c r="BL47" s="87"/>
      <c r="BM47" s="87"/>
      <c r="BN47" s="87"/>
      <c r="BO47" s="87"/>
      <c r="BP47" s="87"/>
      <c r="BQ47" s="87"/>
      <c r="BR47" s="87"/>
      <c r="BS47" s="87"/>
      <c r="BT47" s="87"/>
      <c r="BU47" s="87"/>
      <c r="BV47" s="87"/>
      <c r="BW47" s="87"/>
      <c r="BX47" s="87"/>
      <c r="BY47" s="87"/>
      <c r="BZ47" s="87"/>
      <c r="CA47" s="87"/>
      <c r="CB47" s="87"/>
      <c r="CC47" s="87"/>
      <c r="CD47" s="87"/>
      <c r="CE47" s="87"/>
      <c r="CF47" s="87"/>
      <c r="CG47" s="87"/>
      <c r="CH47" s="87"/>
      <c r="CI47" s="87"/>
      <c r="CJ47" s="87"/>
      <c r="CK47" s="87"/>
      <c r="CL47" s="87"/>
      <c r="CM47" s="87"/>
      <c r="CN47" s="87"/>
      <c r="CO47" s="87"/>
      <c r="CP47" s="87"/>
      <c r="CQ47" s="87"/>
      <c r="CR47" s="87"/>
      <c r="CS47" s="87"/>
      <c r="CT47" s="87"/>
      <c r="CU47" s="87"/>
      <c r="CV47" s="87"/>
      <c r="CW47" s="87"/>
      <c r="CX47" s="87"/>
      <c r="CY47" s="87"/>
      <c r="CZ47" s="87"/>
      <c r="DA47" s="87"/>
      <c r="DB47" s="87"/>
      <c r="DC47" s="87"/>
      <c r="DD47" s="87"/>
      <c r="DE47" s="87"/>
      <c r="DF47" s="87"/>
    </row>
    <row r="48" spans="1:110" s="2" customFormat="1" ht="6" customHeight="1">
      <c r="A48" s="9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87"/>
      <c r="AL48" s="88"/>
      <c r="AM48" s="88"/>
      <c r="AN48" s="88"/>
      <c r="AO48" s="89"/>
      <c r="AP48" s="90"/>
      <c r="AQ48" s="90"/>
      <c r="AR48" s="90"/>
      <c r="AS48" s="83"/>
      <c r="AT48" s="84"/>
      <c r="AU48" s="85"/>
      <c r="AV48" s="86"/>
      <c r="AW48" s="83"/>
      <c r="AX48" s="83"/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  <c r="BL48" s="87"/>
      <c r="BM48" s="87"/>
      <c r="BN48" s="87"/>
      <c r="BO48" s="87"/>
      <c r="BP48" s="87"/>
      <c r="BQ48" s="87"/>
      <c r="BR48" s="87"/>
      <c r="BS48" s="87"/>
      <c r="BT48" s="87"/>
      <c r="BU48" s="87"/>
      <c r="BV48" s="87"/>
      <c r="BW48" s="87"/>
      <c r="BX48" s="87"/>
      <c r="BY48" s="87"/>
      <c r="BZ48" s="87"/>
      <c r="CA48" s="87"/>
      <c r="CB48" s="87"/>
      <c r="CC48" s="87"/>
      <c r="CD48" s="87"/>
      <c r="CE48" s="87"/>
      <c r="CF48" s="87"/>
      <c r="CG48" s="87"/>
      <c r="CH48" s="87"/>
      <c r="CI48" s="87"/>
      <c r="CJ48" s="87"/>
      <c r="CK48" s="87"/>
      <c r="CL48" s="87"/>
      <c r="CM48" s="87"/>
      <c r="CN48" s="87"/>
      <c r="CO48" s="87"/>
      <c r="CP48" s="87"/>
      <c r="CQ48" s="87"/>
      <c r="CR48" s="87"/>
      <c r="CS48" s="87"/>
      <c r="CT48" s="87"/>
      <c r="CU48" s="87"/>
      <c r="CV48" s="87"/>
      <c r="CW48" s="87"/>
      <c r="CX48" s="87"/>
      <c r="CY48" s="87"/>
      <c r="CZ48" s="87"/>
      <c r="DA48" s="87"/>
      <c r="DB48" s="87"/>
      <c r="DC48" s="87"/>
      <c r="DD48" s="87"/>
      <c r="DE48" s="87"/>
      <c r="DF48" s="87"/>
    </row>
    <row r="49" spans="1:110" s="2" customFormat="1" ht="15" customHeight="1">
      <c r="A49" s="26" t="s">
        <v>27</v>
      </c>
      <c r="B49" s="26"/>
      <c r="C49" s="26"/>
      <c r="D49" s="26"/>
      <c r="E49" s="26"/>
      <c r="F49" s="26"/>
      <c r="G49" s="26"/>
      <c r="H49" s="26"/>
      <c r="I49" s="26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8">
        <v>-3</v>
      </c>
      <c r="AA49" s="128"/>
      <c r="AB49" s="128"/>
      <c r="AC49" s="25" t="s">
        <v>15</v>
      </c>
      <c r="AD49" s="129"/>
      <c r="AE49" s="129"/>
      <c r="AF49" s="129"/>
      <c r="AG49" s="129"/>
      <c r="AH49" s="129"/>
      <c r="AI49" s="129"/>
      <c r="AJ49" s="129"/>
      <c r="AK49" s="87"/>
      <c r="AL49" s="88"/>
      <c r="AM49" s="88"/>
      <c r="AN49" s="88" t="str">
        <f>IF(AO49=TRUE,Z49,"")</f>
        <v/>
      </c>
      <c r="AO49" s="89" t="b">
        <v>0</v>
      </c>
      <c r="AP49" s="90"/>
      <c r="AQ49" s="90"/>
      <c r="AR49" s="90"/>
      <c r="AS49" s="83"/>
      <c r="AT49" s="84"/>
      <c r="AU49" s="85"/>
      <c r="AV49" s="86"/>
      <c r="AW49" s="83"/>
      <c r="AX49" s="83"/>
      <c r="AY49" s="87"/>
      <c r="AZ49" s="87"/>
      <c r="BA49" s="87"/>
      <c r="BB49" s="87"/>
      <c r="BC49" s="87"/>
      <c r="BD49" s="87"/>
      <c r="BE49" s="87"/>
      <c r="BF49" s="87"/>
      <c r="BG49" s="87"/>
      <c r="BH49" s="87"/>
      <c r="BI49" s="87"/>
      <c r="BJ49" s="87"/>
      <c r="BK49" s="87"/>
      <c r="BL49" s="87"/>
      <c r="BM49" s="87"/>
      <c r="BN49" s="87"/>
      <c r="BO49" s="87"/>
      <c r="BP49" s="87"/>
      <c r="BQ49" s="87"/>
      <c r="BR49" s="87"/>
      <c r="BS49" s="87"/>
      <c r="BT49" s="87"/>
      <c r="BU49" s="87"/>
      <c r="BV49" s="87"/>
      <c r="BW49" s="87"/>
      <c r="BX49" s="87"/>
      <c r="BY49" s="87"/>
      <c r="BZ49" s="87"/>
      <c r="CA49" s="87"/>
      <c r="CB49" s="87"/>
      <c r="CC49" s="87"/>
      <c r="CD49" s="87"/>
      <c r="CE49" s="87"/>
      <c r="CF49" s="87"/>
      <c r="CG49" s="87"/>
      <c r="CH49" s="87"/>
      <c r="CI49" s="87"/>
      <c r="CJ49" s="87"/>
      <c r="CK49" s="87"/>
      <c r="CL49" s="87"/>
      <c r="CM49" s="87"/>
      <c r="CN49" s="87"/>
      <c r="CO49" s="87"/>
      <c r="CP49" s="87"/>
      <c r="CQ49" s="87"/>
      <c r="CR49" s="87"/>
      <c r="CS49" s="87"/>
      <c r="CT49" s="87"/>
      <c r="CU49" s="87"/>
      <c r="CV49" s="87"/>
      <c r="CW49" s="87"/>
      <c r="CX49" s="87"/>
      <c r="CY49" s="87"/>
      <c r="CZ49" s="87"/>
      <c r="DA49" s="87"/>
      <c r="DB49" s="87"/>
      <c r="DC49" s="87"/>
      <c r="DD49" s="87"/>
      <c r="DE49" s="87"/>
      <c r="DF49" s="87"/>
    </row>
    <row r="50" spans="1:110" s="2" customFormat="1" ht="15" customHeight="1">
      <c r="A50" s="93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128">
        <v>-5</v>
      </c>
      <c r="AA50" s="128"/>
      <c r="AB50" s="128"/>
      <c r="AC50" s="25" t="s">
        <v>15</v>
      </c>
      <c r="AD50" s="93"/>
      <c r="AE50" s="93"/>
      <c r="AF50" s="93"/>
      <c r="AG50" s="93"/>
      <c r="AH50" s="93"/>
      <c r="AI50" s="93"/>
      <c r="AJ50" s="93"/>
      <c r="AK50" s="87"/>
      <c r="AL50" s="88"/>
      <c r="AM50" s="88"/>
      <c r="AN50" s="88" t="str">
        <f>IF(AO50=TRUE,Z50,"")</f>
        <v/>
      </c>
      <c r="AO50" s="89" t="b">
        <v>0</v>
      </c>
      <c r="AP50" s="90"/>
      <c r="AQ50" s="90"/>
      <c r="AR50" s="90"/>
      <c r="AS50" s="83"/>
      <c r="AT50" s="84"/>
      <c r="AU50" s="85"/>
      <c r="AV50" s="86"/>
      <c r="AW50" s="83"/>
      <c r="AX50" s="83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7"/>
      <c r="BQ50" s="87"/>
      <c r="BR50" s="87"/>
      <c r="BS50" s="87"/>
      <c r="BT50" s="87"/>
      <c r="BU50" s="87"/>
      <c r="BV50" s="87"/>
      <c r="BW50" s="87"/>
      <c r="BX50" s="87"/>
      <c r="BY50" s="87"/>
      <c r="BZ50" s="87"/>
      <c r="CA50" s="87"/>
      <c r="CB50" s="87"/>
      <c r="CC50" s="87"/>
      <c r="CD50" s="87"/>
      <c r="CE50" s="87"/>
      <c r="CF50" s="87"/>
      <c r="CG50" s="87"/>
      <c r="CH50" s="87"/>
      <c r="CI50" s="87"/>
      <c r="CJ50" s="87"/>
      <c r="CK50" s="87"/>
      <c r="CL50" s="87"/>
      <c r="CM50" s="87"/>
      <c r="CN50" s="87"/>
      <c r="CO50" s="87"/>
      <c r="CP50" s="87"/>
      <c r="CQ50" s="87"/>
      <c r="CR50" s="87"/>
      <c r="CS50" s="87"/>
      <c r="CT50" s="87"/>
      <c r="CU50" s="87"/>
      <c r="CV50" s="87"/>
      <c r="CW50" s="87"/>
      <c r="CX50" s="87"/>
      <c r="CY50" s="87"/>
      <c r="CZ50" s="87"/>
      <c r="DA50" s="87"/>
      <c r="DB50" s="87"/>
      <c r="DC50" s="87"/>
      <c r="DD50" s="87"/>
      <c r="DE50" s="87"/>
      <c r="DF50" s="87"/>
    </row>
    <row r="51" spans="1:110" s="2" customFormat="1" ht="15" customHeight="1">
      <c r="A51" s="93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128">
        <v>-6</v>
      </c>
      <c r="AA51" s="128"/>
      <c r="AB51" s="128"/>
      <c r="AC51" s="25" t="s">
        <v>15</v>
      </c>
      <c r="AD51" s="93"/>
      <c r="AE51" s="93"/>
      <c r="AF51" s="93"/>
      <c r="AG51" s="93"/>
      <c r="AH51" s="93"/>
      <c r="AI51" s="93"/>
      <c r="AJ51" s="93"/>
      <c r="AK51" s="87"/>
      <c r="AL51" s="88"/>
      <c r="AM51" s="88"/>
      <c r="AN51" s="88" t="str">
        <f>IF(AO51=TRUE,Z51,"")</f>
        <v/>
      </c>
      <c r="AO51" s="89" t="b">
        <v>0</v>
      </c>
      <c r="AP51" s="90"/>
      <c r="AQ51" s="90"/>
      <c r="AR51" s="90"/>
      <c r="AS51" s="83"/>
      <c r="AT51" s="84"/>
      <c r="AU51" s="85"/>
      <c r="AV51" s="86"/>
      <c r="AW51" s="83"/>
      <c r="AX51" s="83"/>
      <c r="AY51" s="87"/>
      <c r="AZ51" s="87"/>
      <c r="BA51" s="87"/>
      <c r="BB51" s="87"/>
      <c r="BC51" s="87"/>
      <c r="BD51" s="87"/>
      <c r="BE51" s="87"/>
      <c r="BF51" s="87"/>
      <c r="BG51" s="87"/>
      <c r="BH51" s="87"/>
      <c r="BI51" s="87"/>
      <c r="BJ51" s="87"/>
      <c r="BK51" s="87"/>
      <c r="BL51" s="87"/>
      <c r="BM51" s="87"/>
      <c r="BN51" s="87"/>
      <c r="BO51" s="87"/>
      <c r="BP51" s="87"/>
      <c r="BQ51" s="87"/>
      <c r="BR51" s="87"/>
      <c r="BS51" s="87"/>
      <c r="BT51" s="87"/>
      <c r="BU51" s="87"/>
      <c r="BV51" s="87"/>
      <c r="BW51" s="87"/>
      <c r="BX51" s="87"/>
      <c r="BY51" s="87"/>
      <c r="BZ51" s="87"/>
      <c r="CA51" s="87"/>
      <c r="CB51" s="87"/>
      <c r="CC51" s="87"/>
      <c r="CD51" s="87"/>
      <c r="CE51" s="87"/>
      <c r="CF51" s="87"/>
      <c r="CG51" s="87"/>
      <c r="CH51" s="87"/>
      <c r="CI51" s="87"/>
      <c r="CJ51" s="87"/>
      <c r="CK51" s="87"/>
      <c r="CL51" s="87"/>
      <c r="CM51" s="87"/>
      <c r="CN51" s="87"/>
      <c r="CO51" s="87"/>
      <c r="CP51" s="87"/>
      <c r="CQ51" s="87"/>
      <c r="CR51" s="87"/>
      <c r="CS51" s="87"/>
      <c r="CT51" s="87"/>
      <c r="CU51" s="87"/>
      <c r="CV51" s="87"/>
      <c r="CW51" s="87"/>
      <c r="CX51" s="87"/>
      <c r="CY51" s="87"/>
      <c r="CZ51" s="87"/>
      <c r="DA51" s="87"/>
      <c r="DB51" s="87"/>
      <c r="DC51" s="87"/>
      <c r="DD51" s="87"/>
      <c r="DE51" s="87"/>
      <c r="DF51" s="87"/>
    </row>
    <row r="52" spans="1:110" s="2" customFormat="1" ht="12">
      <c r="A52" s="130"/>
      <c r="B52" s="130"/>
      <c r="C52" s="130"/>
      <c r="D52" s="130"/>
      <c r="E52" s="130"/>
      <c r="F52" s="130"/>
      <c r="G52" s="130"/>
      <c r="H52" s="130"/>
      <c r="I52" s="130"/>
      <c r="J52" s="29"/>
      <c r="K52" s="29"/>
      <c r="L52" s="29"/>
      <c r="M52" s="29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Z52" s="121"/>
      <c r="AA52" s="121"/>
      <c r="AB52" s="121"/>
      <c r="AC52" s="2" t="s">
        <v>15</v>
      </c>
      <c r="AD52" s="93"/>
      <c r="AE52" s="93"/>
      <c r="AF52" s="93"/>
      <c r="AG52" s="93"/>
      <c r="AH52" s="93"/>
      <c r="AI52" s="93"/>
      <c r="AJ52" s="93"/>
      <c r="AK52" s="87"/>
      <c r="AL52" s="88"/>
      <c r="AM52" s="88"/>
      <c r="AN52" s="88" t="str">
        <f>IF(AO52=TRUE,Z52,"")</f>
        <v/>
      </c>
      <c r="AO52" s="89" t="b">
        <v>0</v>
      </c>
      <c r="AP52" s="90"/>
      <c r="AQ52" s="90"/>
      <c r="AR52" s="90"/>
      <c r="AS52" s="83"/>
      <c r="AT52" s="84"/>
      <c r="AU52" s="85"/>
      <c r="AV52" s="86"/>
      <c r="AW52" s="83"/>
      <c r="AX52" s="83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7"/>
      <c r="BR52" s="87"/>
      <c r="BS52" s="87"/>
      <c r="BT52" s="87"/>
      <c r="BU52" s="87"/>
      <c r="BV52" s="87"/>
      <c r="BW52" s="87"/>
      <c r="BX52" s="87"/>
      <c r="BY52" s="87"/>
      <c r="BZ52" s="87"/>
      <c r="CA52" s="87"/>
      <c r="CB52" s="87"/>
      <c r="CC52" s="87"/>
      <c r="CD52" s="87"/>
      <c r="CE52" s="87"/>
      <c r="CF52" s="87"/>
      <c r="CG52" s="87"/>
      <c r="CH52" s="87"/>
      <c r="CI52" s="87"/>
      <c r="CJ52" s="87"/>
      <c r="CK52" s="87"/>
      <c r="CL52" s="87"/>
      <c r="CM52" s="87"/>
      <c r="CN52" s="87"/>
      <c r="CO52" s="87"/>
      <c r="CP52" s="87"/>
      <c r="CQ52" s="87"/>
      <c r="CR52" s="87"/>
      <c r="CS52" s="87"/>
      <c r="CT52" s="87"/>
      <c r="CU52" s="87"/>
      <c r="CV52" s="87"/>
      <c r="CW52" s="87"/>
      <c r="CX52" s="87"/>
      <c r="CY52" s="87"/>
      <c r="CZ52" s="87"/>
      <c r="DA52" s="87"/>
      <c r="DB52" s="87"/>
      <c r="DC52" s="87"/>
      <c r="DD52" s="87"/>
      <c r="DE52" s="87"/>
      <c r="DF52" s="87"/>
    </row>
    <row r="53" spans="1:110" s="2" customFormat="1" ht="12">
      <c r="A53" s="130"/>
      <c r="B53" s="130"/>
      <c r="C53" s="130"/>
      <c r="D53" s="130"/>
      <c r="E53" s="130"/>
      <c r="F53" s="130"/>
      <c r="G53" s="130"/>
      <c r="H53" s="130"/>
      <c r="I53" s="130"/>
      <c r="J53" s="29"/>
      <c r="K53" s="29"/>
      <c r="L53" s="29"/>
      <c r="M53" s="29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Z53" s="121"/>
      <c r="AA53" s="121"/>
      <c r="AB53" s="121"/>
      <c r="AC53" s="2" t="s">
        <v>15</v>
      </c>
      <c r="AD53" s="93"/>
      <c r="AE53" s="93"/>
      <c r="AF53" s="98">
        <f>SUM(AN49:AN53)</f>
        <v>0</v>
      </c>
      <c r="AG53" s="98"/>
      <c r="AH53" s="98"/>
      <c r="AI53" s="96" t="s">
        <v>15</v>
      </c>
      <c r="AJ53" s="96"/>
      <c r="AK53" s="87"/>
      <c r="AL53" s="88"/>
      <c r="AM53" s="88"/>
      <c r="AN53" s="88" t="str">
        <f>IF(AO53=TRUE,Z53,"")</f>
        <v/>
      </c>
      <c r="AO53" s="89" t="b">
        <v>0</v>
      </c>
      <c r="AP53" s="90"/>
      <c r="AQ53" s="90"/>
      <c r="AR53" s="90"/>
      <c r="AS53" s="83"/>
      <c r="AT53" s="84"/>
      <c r="AU53" s="85"/>
      <c r="AV53" s="86"/>
      <c r="AW53" s="83"/>
      <c r="AX53" s="83"/>
      <c r="AY53" s="87"/>
      <c r="AZ53" s="87"/>
      <c r="BA53" s="87"/>
      <c r="BB53" s="87"/>
      <c r="BC53" s="87"/>
      <c r="BD53" s="87"/>
      <c r="BE53" s="87"/>
      <c r="BF53" s="87"/>
      <c r="BG53" s="87"/>
      <c r="BH53" s="87"/>
      <c r="BI53" s="87"/>
      <c r="BJ53" s="87"/>
      <c r="BK53" s="87"/>
      <c r="BL53" s="87"/>
      <c r="BM53" s="87"/>
      <c r="BN53" s="87"/>
      <c r="BO53" s="87"/>
      <c r="BP53" s="87"/>
      <c r="BQ53" s="87"/>
      <c r="BR53" s="87"/>
      <c r="BS53" s="87"/>
      <c r="BT53" s="87"/>
      <c r="BU53" s="87"/>
      <c r="BV53" s="87"/>
      <c r="BW53" s="87"/>
      <c r="BX53" s="87"/>
      <c r="BY53" s="87"/>
      <c r="BZ53" s="87"/>
      <c r="CA53" s="87"/>
      <c r="CB53" s="87"/>
      <c r="CC53" s="87"/>
      <c r="CD53" s="87"/>
      <c r="CE53" s="87"/>
      <c r="CF53" s="87"/>
      <c r="CG53" s="87"/>
      <c r="CH53" s="87"/>
      <c r="CI53" s="87"/>
      <c r="CJ53" s="87"/>
      <c r="CK53" s="87"/>
      <c r="CL53" s="87"/>
      <c r="CM53" s="87"/>
      <c r="CN53" s="87"/>
      <c r="CO53" s="87"/>
      <c r="CP53" s="87"/>
      <c r="CQ53" s="87"/>
      <c r="CR53" s="87"/>
      <c r="CS53" s="87"/>
      <c r="CT53" s="87"/>
      <c r="CU53" s="87"/>
      <c r="CV53" s="87"/>
      <c r="CW53" s="87"/>
      <c r="CX53" s="87"/>
      <c r="CY53" s="87"/>
      <c r="CZ53" s="87"/>
      <c r="DA53" s="87"/>
      <c r="DB53" s="87"/>
      <c r="DC53" s="87"/>
      <c r="DD53" s="87"/>
      <c r="DE53" s="87"/>
      <c r="DF53" s="87"/>
    </row>
    <row r="54" spans="1:110" s="2" customFormat="1" ht="6" customHeight="1">
      <c r="A54" s="93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87"/>
      <c r="AL54" s="88"/>
      <c r="AM54" s="88"/>
      <c r="AN54" s="88"/>
      <c r="AO54" s="89"/>
      <c r="AP54" s="90"/>
      <c r="AQ54" s="90"/>
      <c r="AR54" s="90"/>
      <c r="AS54" s="83"/>
      <c r="AT54" s="84"/>
      <c r="AU54" s="85"/>
      <c r="AV54" s="86"/>
      <c r="AW54" s="83"/>
      <c r="AX54" s="83"/>
      <c r="AY54" s="87"/>
      <c r="AZ54" s="87"/>
      <c r="BA54" s="87"/>
      <c r="BB54" s="87"/>
      <c r="BC54" s="87"/>
      <c r="BD54" s="87"/>
      <c r="BE54" s="87"/>
      <c r="BF54" s="87"/>
      <c r="BG54" s="87"/>
      <c r="BH54" s="87"/>
      <c r="BI54" s="87"/>
      <c r="BJ54" s="87"/>
      <c r="BK54" s="87"/>
      <c r="BL54" s="87"/>
      <c r="BM54" s="87"/>
      <c r="BN54" s="87"/>
      <c r="BO54" s="87"/>
      <c r="BP54" s="87"/>
      <c r="BQ54" s="87"/>
      <c r="BR54" s="87"/>
      <c r="BS54" s="87"/>
      <c r="BT54" s="87"/>
      <c r="BU54" s="87"/>
      <c r="BV54" s="87"/>
      <c r="BW54" s="87"/>
      <c r="BX54" s="87"/>
      <c r="BY54" s="87"/>
      <c r="BZ54" s="87"/>
      <c r="CA54" s="87"/>
      <c r="CB54" s="87"/>
      <c r="CC54" s="87"/>
      <c r="CD54" s="87"/>
      <c r="CE54" s="87"/>
      <c r="CF54" s="87"/>
      <c r="CG54" s="87"/>
      <c r="CH54" s="87"/>
      <c r="CI54" s="87"/>
      <c r="CJ54" s="87"/>
      <c r="CK54" s="87"/>
      <c r="CL54" s="87"/>
      <c r="CM54" s="87"/>
      <c r="CN54" s="87"/>
      <c r="CO54" s="87"/>
      <c r="CP54" s="87"/>
      <c r="CQ54" s="87"/>
      <c r="CR54" s="87"/>
      <c r="CS54" s="87"/>
      <c r="CT54" s="87"/>
      <c r="CU54" s="87"/>
      <c r="CV54" s="87"/>
      <c r="CW54" s="87"/>
      <c r="CX54" s="87"/>
      <c r="CY54" s="87"/>
      <c r="CZ54" s="87"/>
      <c r="DA54" s="87"/>
      <c r="DB54" s="87"/>
      <c r="DC54" s="87"/>
      <c r="DD54" s="87"/>
      <c r="DE54" s="87"/>
      <c r="DF54" s="87"/>
    </row>
    <row r="55" spans="1:110" s="4" customFormat="1" ht="13.5">
      <c r="A55" s="104" t="s">
        <v>32</v>
      </c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31" t="str">
        <f>IF(AF31="","",AF31+AF33+AF39+AF45+AF47+AF53)</f>
        <v/>
      </c>
      <c r="AG55" s="131"/>
      <c r="AH55" s="131"/>
      <c r="AI55" s="104" t="s">
        <v>12</v>
      </c>
      <c r="AJ55" s="104"/>
      <c r="AK55" s="104"/>
      <c r="AL55" s="11"/>
      <c r="AM55" s="11"/>
      <c r="AN55" s="11"/>
      <c r="AO55" s="21"/>
      <c r="AP55" s="30"/>
      <c r="AQ55" s="30"/>
      <c r="AR55" s="30"/>
      <c r="AS55" s="36"/>
      <c r="AT55" s="39"/>
      <c r="AU55" s="40"/>
      <c r="AV55" s="38"/>
      <c r="AW55" s="36"/>
      <c r="AX55" s="91"/>
    </row>
    <row r="56" spans="1:110" s="2" customFormat="1" ht="6" customHeight="1">
      <c r="A56" s="93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L56" s="10"/>
      <c r="AM56" s="10"/>
      <c r="AN56" s="10"/>
      <c r="AO56" s="19"/>
      <c r="AP56" s="29"/>
      <c r="AQ56" s="29"/>
      <c r="AR56" s="29"/>
      <c r="AS56" s="36"/>
      <c r="AT56" s="39"/>
      <c r="AU56" s="40"/>
      <c r="AV56" s="38"/>
      <c r="AW56" s="36"/>
      <c r="AX56" s="91"/>
    </row>
    <row r="57" spans="1:110" s="2" customFormat="1" ht="12">
      <c r="A57" s="2" t="s">
        <v>30</v>
      </c>
      <c r="I57" s="93">
        <f>AF21</f>
        <v>45</v>
      </c>
      <c r="J57" s="93"/>
      <c r="K57" s="2" t="s">
        <v>31</v>
      </c>
      <c r="O57" s="104" t="str">
        <f>IF(AF31="","",IF(AF55&lt;=AF21,"eingehalten.","nicht eingehalten."))</f>
        <v/>
      </c>
      <c r="P57" s="104"/>
      <c r="Q57" s="104"/>
      <c r="R57" s="104"/>
      <c r="S57" s="104"/>
      <c r="T57" s="104"/>
      <c r="U57" s="104"/>
      <c r="V57" s="104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L57" s="10"/>
      <c r="AM57" s="10"/>
      <c r="AN57" s="10"/>
      <c r="AO57" s="19"/>
      <c r="AP57" s="29"/>
      <c r="AQ57" s="29"/>
      <c r="AR57" s="29"/>
      <c r="AS57" s="36"/>
      <c r="AT57" s="39"/>
      <c r="AU57" s="40"/>
      <c r="AV57" s="38"/>
      <c r="AW57" s="36"/>
      <c r="AX57" s="91"/>
    </row>
    <row r="58" spans="1:110" s="2" customFormat="1" ht="7.5" customHeight="1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L58" s="10"/>
      <c r="AM58" s="10"/>
      <c r="AN58" s="10"/>
      <c r="AO58" s="19"/>
      <c r="AP58" s="29"/>
      <c r="AQ58" s="29"/>
      <c r="AR58" s="29"/>
      <c r="AS58" s="36"/>
      <c r="AT58" s="39"/>
      <c r="AU58" s="40"/>
      <c r="AV58" s="38"/>
      <c r="AW58" s="36"/>
      <c r="AX58" s="91"/>
    </row>
    <row r="59" spans="1:110" s="2" customFormat="1" ht="12">
      <c r="A59" s="104" t="s">
        <v>49</v>
      </c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34"/>
      <c r="AL59" s="10"/>
      <c r="AM59" s="10"/>
      <c r="AN59" s="10"/>
      <c r="AO59" s="19">
        <v>5</v>
      </c>
      <c r="AP59" s="29"/>
      <c r="AQ59" s="29"/>
      <c r="AR59" s="29"/>
      <c r="AS59" s="36"/>
      <c r="AT59" s="39"/>
      <c r="AU59" s="40"/>
      <c r="AV59" s="38"/>
      <c r="AW59" s="36"/>
      <c r="AX59" s="91"/>
    </row>
    <row r="60" spans="1:110" s="33" customFormat="1" ht="12">
      <c r="A60" s="93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L60" s="10"/>
      <c r="AM60" s="10"/>
      <c r="AN60" s="10"/>
      <c r="AO60" s="19"/>
      <c r="AP60" s="29"/>
      <c r="AQ60" s="29"/>
      <c r="AR60" s="29"/>
      <c r="AS60" s="36"/>
      <c r="AT60" s="39"/>
      <c r="AU60" s="40"/>
      <c r="AV60" s="38"/>
      <c r="AW60" s="36"/>
      <c r="AX60" s="91"/>
    </row>
    <row r="61" spans="1:110" s="4" customFormat="1" ht="12">
      <c r="A61" s="104" t="s">
        <v>42</v>
      </c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  <c r="AI61" s="104"/>
      <c r="AJ61" s="104"/>
      <c r="AL61" s="11"/>
      <c r="AM61" s="11"/>
      <c r="AN61" s="11"/>
      <c r="AO61" s="21"/>
      <c r="AP61" s="30"/>
      <c r="AQ61" s="30"/>
      <c r="AR61" s="30"/>
      <c r="AS61" s="36"/>
      <c r="AT61" s="39"/>
      <c r="AU61" s="40"/>
      <c r="AV61" s="38"/>
      <c r="AW61" s="36"/>
      <c r="AX61" s="91"/>
    </row>
    <row r="62" spans="1:110" s="2" customFormat="1" ht="23.25" customHeight="1">
      <c r="A62" s="126"/>
      <c r="B62" s="126"/>
      <c r="C62" s="126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29"/>
      <c r="S62" s="126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  <c r="AD62" s="126"/>
      <c r="AE62" s="126"/>
      <c r="AF62" s="126"/>
      <c r="AG62" s="126"/>
      <c r="AH62" s="126"/>
      <c r="AI62" s="126"/>
      <c r="AL62" s="10"/>
      <c r="AM62" s="10"/>
      <c r="AN62" s="10"/>
      <c r="AO62" s="19"/>
      <c r="AP62" s="29"/>
      <c r="AQ62" s="29"/>
      <c r="AR62" s="29"/>
      <c r="AS62" s="36"/>
      <c r="AT62" s="39"/>
      <c r="AU62" s="40"/>
      <c r="AV62" s="38"/>
      <c r="AW62" s="36"/>
      <c r="AX62" s="91"/>
    </row>
    <row r="63" spans="1:110" s="7" customFormat="1" ht="11.25">
      <c r="A63" s="8" t="s">
        <v>34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8"/>
      <c r="S63" s="14" t="s">
        <v>33</v>
      </c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8"/>
      <c r="AL63" s="12"/>
      <c r="AM63" s="12"/>
      <c r="AN63" s="12"/>
      <c r="AO63" s="22"/>
      <c r="AP63" s="31"/>
      <c r="AQ63" s="31"/>
      <c r="AR63" s="31"/>
      <c r="AS63" s="36"/>
      <c r="AT63" s="39"/>
      <c r="AU63" s="40"/>
      <c r="AV63" s="38"/>
      <c r="AW63" s="36"/>
      <c r="AX63" s="91"/>
    </row>
    <row r="64" spans="1:110" s="2" customFormat="1" ht="12">
      <c r="AL64" s="10"/>
      <c r="AM64" s="10"/>
      <c r="AN64" s="10"/>
      <c r="AO64" s="19"/>
      <c r="AP64" s="29"/>
      <c r="AQ64" s="29"/>
      <c r="AR64" s="29"/>
      <c r="AS64" s="36"/>
      <c r="AT64" s="39"/>
      <c r="AU64" s="40"/>
      <c r="AV64" s="38"/>
      <c r="AW64" s="36"/>
      <c r="AX64" s="91"/>
    </row>
    <row r="65" spans="38:50" s="2" customFormat="1" ht="12">
      <c r="AL65" s="10"/>
      <c r="AM65" s="10"/>
      <c r="AN65" s="10"/>
      <c r="AO65" s="19"/>
      <c r="AP65" s="29"/>
      <c r="AQ65" s="29"/>
      <c r="AR65" s="29"/>
      <c r="AS65" s="36"/>
      <c r="AT65" s="39"/>
      <c r="AU65" s="40"/>
      <c r="AV65" s="38"/>
      <c r="AW65" s="36"/>
      <c r="AX65" s="91"/>
    </row>
    <row r="66" spans="38:50" s="2" customFormat="1" ht="12">
      <c r="AL66" s="10"/>
      <c r="AM66" s="10"/>
      <c r="AN66" s="10"/>
      <c r="AO66" s="19"/>
      <c r="AP66" s="29"/>
      <c r="AQ66" s="29"/>
      <c r="AR66" s="29"/>
      <c r="AS66" s="36"/>
      <c r="AT66" s="39"/>
      <c r="AU66" s="40"/>
      <c r="AV66" s="38"/>
      <c r="AW66" s="36"/>
      <c r="AX66" s="91"/>
    </row>
    <row r="67" spans="38:50" s="2" customFormat="1" ht="12">
      <c r="AL67" s="10"/>
      <c r="AM67" s="10"/>
      <c r="AN67" s="10"/>
      <c r="AO67" s="19"/>
      <c r="AP67" s="29"/>
      <c r="AQ67" s="29"/>
      <c r="AR67" s="29"/>
      <c r="AS67" s="36"/>
      <c r="AT67" s="40"/>
      <c r="AU67" s="41"/>
      <c r="AV67" s="41"/>
      <c r="AW67" s="36"/>
      <c r="AX67" s="91"/>
    </row>
    <row r="68" spans="38:50" s="2" customFormat="1" ht="12">
      <c r="AL68" s="10"/>
      <c r="AM68" s="10"/>
      <c r="AN68" s="10"/>
      <c r="AO68" s="19"/>
      <c r="AP68" s="29"/>
      <c r="AQ68" s="29"/>
      <c r="AR68" s="29"/>
      <c r="AS68" s="29"/>
      <c r="AT68" s="37"/>
      <c r="AU68" s="37"/>
      <c r="AV68" s="37"/>
      <c r="AW68" s="29"/>
      <c r="AX68" s="29"/>
    </row>
    <row r="69" spans="38:50" s="2" customFormat="1" ht="12">
      <c r="AL69" s="10"/>
      <c r="AM69" s="10"/>
      <c r="AN69" s="10"/>
      <c r="AO69" s="19"/>
      <c r="AP69" s="29"/>
      <c r="AQ69" s="29"/>
      <c r="AR69" s="29"/>
      <c r="AS69" s="30"/>
      <c r="AT69" s="30"/>
      <c r="AU69" s="30"/>
      <c r="AV69" s="30"/>
      <c r="AW69" s="30"/>
      <c r="AX69" s="30"/>
    </row>
    <row r="70" spans="38:50" s="2" customFormat="1" ht="12">
      <c r="AL70" s="10"/>
      <c r="AM70" s="10"/>
      <c r="AN70" s="10"/>
      <c r="AO70" s="19"/>
      <c r="AP70" s="29"/>
      <c r="AQ70" s="29"/>
      <c r="AR70" s="29"/>
      <c r="AS70" s="29"/>
      <c r="AT70" s="29"/>
      <c r="AU70" s="29"/>
      <c r="AV70" s="29"/>
      <c r="AW70" s="29"/>
      <c r="AX70" s="29"/>
    </row>
    <row r="71" spans="38:50" s="2" customFormat="1" ht="12">
      <c r="AL71" s="10"/>
      <c r="AM71" s="10"/>
      <c r="AN71" s="10"/>
      <c r="AO71" s="19"/>
      <c r="AP71" s="29"/>
      <c r="AQ71" s="29"/>
      <c r="AR71" s="29"/>
      <c r="AS71" s="31"/>
      <c r="AT71" s="31"/>
      <c r="AU71" s="31"/>
      <c r="AV71" s="31"/>
      <c r="AW71" s="31"/>
      <c r="AX71" s="31"/>
    </row>
    <row r="72" spans="38:50" s="2" customFormat="1" ht="12">
      <c r="AL72" s="10"/>
      <c r="AM72" s="10"/>
      <c r="AN72" s="10"/>
      <c r="AO72" s="19"/>
      <c r="AP72" s="29"/>
      <c r="AQ72" s="29"/>
      <c r="AR72" s="29"/>
      <c r="AS72" s="29"/>
      <c r="AT72" s="29"/>
      <c r="AU72" s="29"/>
      <c r="AV72" s="29"/>
      <c r="AW72" s="29"/>
      <c r="AX72" s="29"/>
    </row>
    <row r="73" spans="38:50" s="2" customFormat="1" ht="12">
      <c r="AL73" s="10"/>
      <c r="AM73" s="10"/>
      <c r="AN73" s="10"/>
      <c r="AO73" s="19"/>
      <c r="AP73" s="29"/>
      <c r="AQ73" s="29"/>
      <c r="AR73" s="29"/>
      <c r="AS73" s="29"/>
      <c r="AT73" s="29"/>
      <c r="AU73" s="29"/>
      <c r="AV73" s="29"/>
      <c r="AW73" s="29"/>
      <c r="AX73" s="29"/>
    </row>
    <row r="74" spans="38:50" s="2" customFormat="1" ht="12">
      <c r="AL74" s="10"/>
      <c r="AM74" s="10"/>
      <c r="AN74" s="10"/>
      <c r="AO74" s="19"/>
      <c r="AP74" s="29"/>
      <c r="AQ74" s="29"/>
      <c r="AR74" s="29"/>
      <c r="AS74" s="29"/>
      <c r="AT74" s="29"/>
      <c r="AU74" s="29"/>
      <c r="AV74" s="29"/>
      <c r="AW74" s="29"/>
      <c r="AX74" s="29"/>
    </row>
    <row r="75" spans="38:50" s="2" customFormat="1" ht="12">
      <c r="AL75" s="10"/>
      <c r="AM75" s="10"/>
      <c r="AN75" s="10"/>
      <c r="AO75" s="19"/>
      <c r="AP75" s="29"/>
      <c r="AQ75" s="29"/>
      <c r="AR75" s="29"/>
      <c r="AS75" s="29"/>
      <c r="AT75" s="29"/>
      <c r="AU75" s="29"/>
      <c r="AV75" s="29"/>
      <c r="AW75" s="29"/>
      <c r="AX75" s="29"/>
    </row>
    <row r="76" spans="38:50" s="2" customFormat="1" ht="12">
      <c r="AL76" s="10"/>
      <c r="AM76" s="10"/>
      <c r="AN76" s="10"/>
      <c r="AO76" s="19"/>
      <c r="AP76" s="29"/>
      <c r="AQ76" s="29"/>
      <c r="AR76" s="29"/>
      <c r="AS76" s="29"/>
      <c r="AT76" s="29"/>
      <c r="AU76" s="29"/>
      <c r="AV76" s="29"/>
      <c r="AW76" s="29"/>
      <c r="AX76" s="29"/>
    </row>
    <row r="77" spans="38:50" s="2" customFormat="1" ht="12">
      <c r="AL77" s="10"/>
      <c r="AM77" s="10"/>
      <c r="AN77" s="10"/>
      <c r="AO77" s="19"/>
      <c r="AP77" s="29"/>
      <c r="AQ77" s="29"/>
      <c r="AR77" s="29"/>
      <c r="AS77" s="29"/>
      <c r="AT77" s="29"/>
      <c r="AU77" s="29"/>
      <c r="AV77" s="29"/>
      <c r="AW77" s="29"/>
      <c r="AX77" s="29"/>
    </row>
    <row r="78" spans="38:50" s="2" customFormat="1" ht="12">
      <c r="AL78" s="10"/>
      <c r="AM78" s="10"/>
      <c r="AN78" s="10"/>
      <c r="AO78" s="19"/>
      <c r="AP78" s="29"/>
      <c r="AQ78" s="29"/>
      <c r="AR78" s="29"/>
      <c r="AS78" s="29"/>
      <c r="AT78" s="29"/>
      <c r="AU78" s="29"/>
      <c r="AV78" s="29"/>
      <c r="AW78" s="29"/>
      <c r="AX78" s="29"/>
    </row>
    <row r="79" spans="38:50" s="2" customFormat="1" ht="12">
      <c r="AL79" s="10"/>
      <c r="AM79" s="10"/>
      <c r="AN79" s="10"/>
      <c r="AO79" s="19"/>
      <c r="AP79" s="29"/>
      <c r="AQ79" s="29"/>
      <c r="AR79" s="29"/>
      <c r="AS79" s="29"/>
      <c r="AT79" s="29"/>
      <c r="AU79" s="29"/>
      <c r="AV79" s="29"/>
      <c r="AW79" s="29"/>
      <c r="AX79" s="29"/>
    </row>
    <row r="80" spans="38:50" s="2" customFormat="1" ht="12">
      <c r="AL80" s="10"/>
      <c r="AM80" s="10"/>
      <c r="AN80" s="10"/>
      <c r="AO80" s="19"/>
      <c r="AP80" s="29"/>
      <c r="AQ80" s="29"/>
      <c r="AR80" s="29"/>
      <c r="AS80" s="29"/>
      <c r="AT80" s="29"/>
      <c r="AU80" s="29"/>
      <c r="AV80" s="29"/>
      <c r="AW80" s="29"/>
      <c r="AX80" s="29"/>
    </row>
    <row r="81" spans="38:50" s="2" customFormat="1" ht="12">
      <c r="AL81" s="10"/>
      <c r="AM81" s="10"/>
      <c r="AN81" s="10"/>
      <c r="AO81" s="19"/>
      <c r="AP81" s="29"/>
      <c r="AQ81" s="29"/>
      <c r="AR81" s="29"/>
      <c r="AS81" s="29"/>
      <c r="AT81" s="29"/>
      <c r="AU81" s="29"/>
      <c r="AV81" s="29"/>
      <c r="AW81" s="29"/>
      <c r="AX81" s="29"/>
    </row>
    <row r="82" spans="38:50" s="2" customFormat="1" ht="12">
      <c r="AL82" s="10"/>
      <c r="AM82" s="10"/>
      <c r="AN82" s="10"/>
      <c r="AO82" s="19"/>
      <c r="AP82" s="29"/>
      <c r="AQ82" s="29"/>
      <c r="AR82" s="29"/>
      <c r="AS82" s="29"/>
      <c r="AT82" s="29"/>
      <c r="AU82" s="29"/>
      <c r="AV82" s="29"/>
      <c r="AW82" s="29"/>
      <c r="AX82" s="29"/>
    </row>
    <row r="83" spans="38:50" s="2" customFormat="1" ht="12">
      <c r="AL83" s="10"/>
      <c r="AM83" s="10"/>
      <c r="AN83" s="10"/>
      <c r="AO83" s="19"/>
      <c r="AP83" s="29"/>
      <c r="AQ83" s="29"/>
      <c r="AR83" s="29"/>
      <c r="AS83" s="29"/>
      <c r="AT83" s="29"/>
      <c r="AU83" s="29"/>
      <c r="AV83" s="29"/>
      <c r="AW83" s="29"/>
      <c r="AX83" s="29"/>
    </row>
    <row r="84" spans="38:50" s="2" customFormat="1" ht="12">
      <c r="AL84" s="10"/>
      <c r="AM84" s="10"/>
      <c r="AN84" s="10"/>
      <c r="AO84" s="19"/>
      <c r="AP84" s="29"/>
      <c r="AQ84" s="29"/>
      <c r="AR84" s="29"/>
      <c r="AS84" s="29"/>
      <c r="AT84" s="29"/>
      <c r="AU84" s="29"/>
      <c r="AV84" s="29"/>
      <c r="AW84" s="29"/>
      <c r="AX84" s="29"/>
    </row>
    <row r="85" spans="38:50" s="2" customFormat="1" ht="12">
      <c r="AL85" s="10"/>
      <c r="AM85" s="10"/>
      <c r="AN85" s="10"/>
      <c r="AO85" s="19"/>
      <c r="AP85" s="29"/>
      <c r="AQ85" s="29"/>
      <c r="AR85" s="29"/>
      <c r="AS85" s="29"/>
      <c r="AT85" s="29"/>
      <c r="AU85" s="29"/>
      <c r="AV85" s="29"/>
      <c r="AW85" s="29"/>
      <c r="AX85" s="29"/>
    </row>
    <row r="86" spans="38:50" s="2" customFormat="1" ht="12">
      <c r="AL86" s="10"/>
      <c r="AM86" s="10"/>
      <c r="AN86" s="10"/>
      <c r="AO86" s="19"/>
      <c r="AP86" s="29"/>
      <c r="AQ86" s="29"/>
      <c r="AR86" s="29"/>
      <c r="AS86" s="29"/>
      <c r="AT86" s="29"/>
      <c r="AU86" s="29"/>
      <c r="AV86" s="29"/>
      <c r="AW86" s="29"/>
      <c r="AX86" s="29"/>
    </row>
    <row r="87" spans="38:50" s="2" customFormat="1" ht="12">
      <c r="AL87" s="10"/>
      <c r="AM87" s="10"/>
      <c r="AN87" s="10"/>
      <c r="AO87" s="19"/>
      <c r="AP87" s="29"/>
      <c r="AQ87" s="29"/>
      <c r="AR87" s="29"/>
      <c r="AS87" s="29"/>
      <c r="AT87" s="29"/>
      <c r="AU87" s="29"/>
      <c r="AV87" s="29"/>
      <c r="AW87" s="29"/>
      <c r="AX87" s="29"/>
    </row>
    <row r="88" spans="38:50" s="2" customFormat="1" ht="12">
      <c r="AL88" s="10"/>
      <c r="AM88" s="10"/>
      <c r="AN88" s="10"/>
      <c r="AO88" s="19"/>
      <c r="AP88" s="29"/>
      <c r="AQ88" s="29"/>
      <c r="AR88" s="29"/>
      <c r="AS88" s="29"/>
      <c r="AT88" s="29"/>
      <c r="AU88" s="29"/>
      <c r="AV88" s="29"/>
      <c r="AW88" s="29"/>
      <c r="AX88" s="29"/>
    </row>
    <row r="89" spans="38:50" s="2" customFormat="1" ht="12">
      <c r="AL89" s="10"/>
      <c r="AM89" s="10"/>
      <c r="AN89" s="10"/>
      <c r="AO89" s="19"/>
      <c r="AP89" s="29"/>
      <c r="AQ89" s="29"/>
      <c r="AR89" s="29"/>
      <c r="AS89" s="29"/>
      <c r="AT89" s="29"/>
      <c r="AU89" s="29"/>
      <c r="AV89" s="29"/>
      <c r="AW89" s="29"/>
      <c r="AX89" s="29"/>
    </row>
    <row r="90" spans="38:50" s="2" customFormat="1" ht="12">
      <c r="AL90" s="10"/>
      <c r="AM90" s="10"/>
      <c r="AN90" s="10"/>
      <c r="AO90" s="19"/>
      <c r="AP90" s="29"/>
      <c r="AQ90" s="29"/>
      <c r="AR90" s="29"/>
      <c r="AS90" s="29"/>
      <c r="AT90" s="29"/>
      <c r="AU90" s="29"/>
      <c r="AV90" s="29"/>
      <c r="AW90" s="29"/>
      <c r="AX90" s="29"/>
    </row>
    <row r="91" spans="38:50" s="2" customFormat="1" ht="12">
      <c r="AL91" s="10"/>
      <c r="AM91" s="10"/>
      <c r="AN91" s="10"/>
      <c r="AO91" s="19"/>
      <c r="AP91" s="29"/>
      <c r="AQ91" s="29"/>
      <c r="AR91" s="29"/>
      <c r="AS91" s="29"/>
      <c r="AT91" s="29"/>
      <c r="AU91" s="29"/>
      <c r="AV91" s="29"/>
      <c r="AW91" s="29"/>
      <c r="AX91" s="29"/>
    </row>
    <row r="92" spans="38:50" s="2" customFormat="1" ht="12">
      <c r="AL92" s="10"/>
      <c r="AM92" s="10"/>
      <c r="AN92" s="10"/>
      <c r="AO92" s="19"/>
      <c r="AP92" s="29"/>
      <c r="AQ92" s="29"/>
      <c r="AR92" s="29"/>
      <c r="AS92" s="29"/>
      <c r="AT92" s="29"/>
      <c r="AU92" s="29"/>
      <c r="AV92" s="29"/>
      <c r="AW92" s="29"/>
      <c r="AX92" s="29"/>
    </row>
    <row r="93" spans="38:50" s="2" customFormat="1" ht="12">
      <c r="AL93" s="10"/>
      <c r="AM93" s="10"/>
      <c r="AN93" s="10"/>
      <c r="AO93" s="19"/>
      <c r="AP93" s="29"/>
      <c r="AQ93" s="29"/>
      <c r="AR93" s="29"/>
      <c r="AS93" s="29"/>
      <c r="AT93" s="29"/>
      <c r="AU93" s="29"/>
      <c r="AV93" s="29"/>
      <c r="AW93" s="29"/>
      <c r="AX93" s="29"/>
    </row>
    <row r="94" spans="38:50" s="2" customFormat="1" ht="12">
      <c r="AL94" s="10"/>
      <c r="AM94" s="10"/>
      <c r="AN94" s="10"/>
      <c r="AO94" s="19"/>
      <c r="AP94" s="29"/>
      <c r="AQ94" s="29"/>
      <c r="AR94" s="29"/>
      <c r="AS94" s="29"/>
      <c r="AT94" s="29"/>
      <c r="AU94" s="29"/>
      <c r="AV94" s="29"/>
      <c r="AW94" s="29"/>
      <c r="AX94" s="29"/>
    </row>
    <row r="95" spans="38:50" s="2" customFormat="1" ht="12">
      <c r="AL95" s="10"/>
      <c r="AM95" s="10"/>
      <c r="AN95" s="10"/>
      <c r="AO95" s="19"/>
      <c r="AP95" s="29"/>
      <c r="AQ95" s="29"/>
      <c r="AR95" s="29"/>
      <c r="AS95" s="29"/>
      <c r="AT95" s="29"/>
      <c r="AU95" s="29"/>
      <c r="AV95" s="29"/>
      <c r="AW95" s="29"/>
      <c r="AX95" s="29"/>
    </row>
    <row r="96" spans="38:50" s="2" customFormat="1" ht="12">
      <c r="AL96" s="10"/>
      <c r="AM96" s="10"/>
      <c r="AN96" s="10"/>
      <c r="AO96" s="19"/>
      <c r="AP96" s="29"/>
      <c r="AQ96" s="29"/>
      <c r="AR96" s="29"/>
      <c r="AS96" s="29"/>
      <c r="AT96" s="29"/>
      <c r="AU96" s="29"/>
      <c r="AV96" s="29"/>
      <c r="AW96" s="29"/>
      <c r="AX96" s="29"/>
    </row>
    <row r="97" spans="38:50" s="2" customFormat="1" ht="12">
      <c r="AL97" s="10"/>
      <c r="AM97" s="10"/>
      <c r="AN97" s="10"/>
      <c r="AO97" s="19"/>
      <c r="AP97" s="29"/>
      <c r="AQ97" s="29"/>
      <c r="AR97" s="29"/>
      <c r="AS97" s="29"/>
      <c r="AT97" s="29"/>
      <c r="AU97" s="29"/>
      <c r="AV97" s="29"/>
      <c r="AW97" s="29"/>
      <c r="AX97" s="29"/>
    </row>
    <row r="98" spans="38:50" s="2" customFormat="1" ht="12">
      <c r="AL98" s="10"/>
      <c r="AM98" s="10"/>
      <c r="AN98" s="10"/>
      <c r="AO98" s="19"/>
      <c r="AP98" s="29"/>
      <c r="AQ98" s="29"/>
      <c r="AR98" s="29"/>
      <c r="AS98" s="29"/>
      <c r="AT98" s="29"/>
      <c r="AU98" s="29"/>
      <c r="AV98" s="29"/>
      <c r="AW98" s="29"/>
      <c r="AX98" s="29"/>
    </row>
    <row r="99" spans="38:50" s="2" customFormat="1" ht="12">
      <c r="AL99" s="10"/>
      <c r="AM99" s="10"/>
      <c r="AN99" s="10"/>
      <c r="AO99" s="19"/>
      <c r="AP99" s="29"/>
      <c r="AQ99" s="29"/>
      <c r="AR99" s="29"/>
      <c r="AS99" s="29"/>
      <c r="AT99" s="29"/>
      <c r="AU99" s="29"/>
      <c r="AV99" s="29"/>
      <c r="AW99" s="29"/>
      <c r="AX99" s="29"/>
    </row>
    <row r="100" spans="38:50" s="2" customFormat="1" ht="12">
      <c r="AL100" s="10"/>
      <c r="AM100" s="10"/>
      <c r="AN100" s="10"/>
      <c r="AO100" s="19"/>
      <c r="AP100" s="29"/>
      <c r="AQ100" s="29"/>
      <c r="AR100" s="29"/>
      <c r="AS100" s="29"/>
      <c r="AT100" s="29"/>
      <c r="AU100" s="29"/>
      <c r="AV100" s="29"/>
      <c r="AW100" s="29"/>
      <c r="AX100" s="29"/>
    </row>
    <row r="101" spans="38:50" s="2" customFormat="1" ht="12">
      <c r="AL101" s="10"/>
      <c r="AM101" s="10"/>
      <c r="AN101" s="10"/>
      <c r="AO101" s="19"/>
      <c r="AP101" s="29"/>
      <c r="AQ101" s="29"/>
      <c r="AR101" s="29"/>
      <c r="AS101" s="29"/>
      <c r="AT101" s="29"/>
      <c r="AU101" s="29"/>
      <c r="AV101" s="29"/>
      <c r="AW101" s="29"/>
      <c r="AX101" s="29"/>
    </row>
    <row r="102" spans="38:50" s="2" customFormat="1" ht="12">
      <c r="AL102" s="10"/>
      <c r="AM102" s="10"/>
      <c r="AN102" s="10"/>
      <c r="AO102" s="19"/>
      <c r="AP102" s="29"/>
      <c r="AQ102" s="29"/>
      <c r="AR102" s="29"/>
      <c r="AS102" s="29"/>
      <c r="AT102" s="29"/>
      <c r="AU102" s="29"/>
      <c r="AV102" s="29"/>
      <c r="AW102" s="29"/>
      <c r="AX102" s="29"/>
    </row>
    <row r="103" spans="38:50" s="2" customFormat="1" ht="12">
      <c r="AL103" s="10"/>
      <c r="AM103" s="10"/>
      <c r="AN103" s="10"/>
      <c r="AO103" s="19"/>
      <c r="AP103" s="29"/>
      <c r="AQ103" s="29"/>
      <c r="AR103" s="29"/>
      <c r="AS103" s="29"/>
      <c r="AT103" s="29"/>
      <c r="AU103" s="29"/>
      <c r="AV103" s="29"/>
      <c r="AW103" s="29"/>
      <c r="AX103" s="29"/>
    </row>
    <row r="104" spans="38:50" s="2" customFormat="1" ht="12">
      <c r="AL104" s="10"/>
      <c r="AM104" s="10"/>
      <c r="AN104" s="10"/>
      <c r="AO104" s="19"/>
      <c r="AP104" s="29"/>
      <c r="AQ104" s="29"/>
      <c r="AR104" s="29"/>
      <c r="AS104" s="29"/>
      <c r="AT104" s="29"/>
      <c r="AU104" s="29"/>
      <c r="AV104" s="29"/>
      <c r="AW104" s="29"/>
      <c r="AX104" s="29"/>
    </row>
    <row r="105" spans="38:50" s="2" customFormat="1" ht="12">
      <c r="AL105" s="10"/>
      <c r="AM105" s="10"/>
      <c r="AN105" s="10"/>
      <c r="AO105" s="19"/>
      <c r="AP105" s="29"/>
      <c r="AQ105" s="29"/>
      <c r="AR105" s="29"/>
      <c r="AS105" s="29"/>
      <c r="AT105" s="29"/>
      <c r="AU105" s="29"/>
      <c r="AV105" s="29"/>
      <c r="AW105" s="29"/>
      <c r="AX105" s="29"/>
    </row>
    <row r="106" spans="38:50" s="2" customFormat="1" ht="12">
      <c r="AL106" s="10"/>
      <c r="AM106" s="10"/>
      <c r="AN106" s="10"/>
      <c r="AO106" s="19"/>
      <c r="AP106" s="29"/>
      <c r="AQ106" s="29"/>
      <c r="AR106" s="29"/>
      <c r="AS106" s="29"/>
      <c r="AT106" s="29"/>
      <c r="AU106" s="29"/>
      <c r="AV106" s="29"/>
      <c r="AW106" s="29"/>
      <c r="AX106" s="29"/>
    </row>
    <row r="107" spans="38:50" s="2" customFormat="1" ht="12">
      <c r="AL107" s="10"/>
      <c r="AM107" s="10"/>
      <c r="AN107" s="10"/>
      <c r="AO107" s="19"/>
      <c r="AP107" s="29"/>
      <c r="AQ107" s="29"/>
      <c r="AR107" s="29"/>
      <c r="AS107" s="29"/>
      <c r="AT107" s="29"/>
      <c r="AU107" s="29"/>
      <c r="AV107" s="29"/>
      <c r="AW107" s="29"/>
      <c r="AX107" s="29"/>
    </row>
    <row r="108" spans="38:50" s="2" customFormat="1" ht="12">
      <c r="AL108" s="10"/>
      <c r="AM108" s="10"/>
      <c r="AN108" s="10"/>
      <c r="AO108" s="19"/>
      <c r="AP108" s="29"/>
      <c r="AQ108" s="29"/>
      <c r="AR108" s="29"/>
      <c r="AS108" s="29"/>
      <c r="AT108" s="29"/>
      <c r="AU108" s="29"/>
      <c r="AV108" s="29"/>
      <c r="AW108" s="29"/>
      <c r="AX108" s="29"/>
    </row>
    <row r="109" spans="38:50" s="2" customFormat="1" ht="12">
      <c r="AL109" s="10"/>
      <c r="AM109" s="10"/>
      <c r="AN109" s="10"/>
      <c r="AO109" s="19"/>
      <c r="AP109" s="29"/>
      <c r="AQ109" s="29"/>
      <c r="AR109" s="29"/>
      <c r="AS109" s="29"/>
      <c r="AT109" s="29"/>
      <c r="AU109" s="29"/>
      <c r="AV109" s="29"/>
      <c r="AW109" s="29"/>
      <c r="AX109" s="29"/>
    </row>
    <row r="110" spans="38:50" s="2" customFormat="1" ht="12">
      <c r="AL110" s="10"/>
      <c r="AM110" s="10"/>
      <c r="AN110" s="10"/>
      <c r="AO110" s="19"/>
      <c r="AP110" s="29"/>
      <c r="AQ110" s="29"/>
      <c r="AR110" s="29"/>
      <c r="AS110" s="29"/>
      <c r="AT110" s="29"/>
      <c r="AU110" s="29"/>
      <c r="AV110" s="29"/>
      <c r="AW110" s="29"/>
      <c r="AX110" s="29"/>
    </row>
    <row r="111" spans="38:50" s="2" customFormat="1" ht="12">
      <c r="AL111" s="10"/>
      <c r="AM111" s="10"/>
      <c r="AN111" s="10"/>
      <c r="AO111" s="19"/>
      <c r="AP111" s="29"/>
      <c r="AQ111" s="29"/>
      <c r="AR111" s="29"/>
      <c r="AS111" s="29"/>
      <c r="AT111" s="29"/>
      <c r="AU111" s="29"/>
      <c r="AV111" s="29"/>
      <c r="AW111" s="29"/>
      <c r="AX111" s="29"/>
    </row>
    <row r="112" spans="38:50" s="2" customFormat="1" ht="12">
      <c r="AL112" s="10"/>
      <c r="AM112" s="10"/>
      <c r="AN112" s="10"/>
      <c r="AO112" s="19"/>
      <c r="AP112" s="29"/>
      <c r="AQ112" s="29"/>
      <c r="AR112" s="29"/>
      <c r="AS112" s="29"/>
      <c r="AT112" s="29"/>
      <c r="AU112" s="29"/>
      <c r="AV112" s="29"/>
      <c r="AW112" s="29"/>
      <c r="AX112" s="29"/>
    </row>
    <row r="113" spans="38:50" s="2" customFormat="1" ht="12">
      <c r="AL113" s="10"/>
      <c r="AM113" s="10"/>
      <c r="AN113" s="10"/>
      <c r="AO113" s="19"/>
      <c r="AP113" s="29"/>
      <c r="AQ113" s="29"/>
      <c r="AR113" s="29"/>
      <c r="AS113" s="29"/>
      <c r="AT113" s="29"/>
      <c r="AU113" s="29"/>
      <c r="AV113" s="29"/>
      <c r="AW113" s="29"/>
      <c r="AX113" s="29"/>
    </row>
    <row r="114" spans="38:50" s="2" customFormat="1" ht="12">
      <c r="AL114" s="10"/>
      <c r="AM114" s="10"/>
      <c r="AN114" s="10"/>
      <c r="AO114" s="19"/>
      <c r="AP114" s="29"/>
      <c r="AQ114" s="29"/>
      <c r="AR114" s="29"/>
      <c r="AS114" s="29"/>
      <c r="AT114" s="29"/>
      <c r="AU114" s="29"/>
      <c r="AV114" s="29"/>
      <c r="AW114" s="29"/>
      <c r="AX114" s="29"/>
    </row>
    <row r="115" spans="38:50" s="2" customFormat="1" ht="12">
      <c r="AL115" s="10"/>
      <c r="AM115" s="10"/>
      <c r="AN115" s="10"/>
      <c r="AO115" s="19"/>
      <c r="AP115" s="29"/>
      <c r="AQ115" s="29"/>
      <c r="AR115" s="29"/>
      <c r="AS115" s="29"/>
      <c r="AT115" s="29"/>
      <c r="AU115" s="29"/>
      <c r="AV115" s="29"/>
      <c r="AW115" s="29"/>
      <c r="AX115" s="29"/>
    </row>
    <row r="116" spans="38:50" s="2" customFormat="1" ht="12">
      <c r="AL116" s="10"/>
      <c r="AM116" s="10"/>
      <c r="AN116" s="10"/>
      <c r="AO116" s="19"/>
      <c r="AP116" s="29"/>
      <c r="AQ116" s="29"/>
      <c r="AR116" s="29"/>
      <c r="AS116" s="29"/>
      <c r="AT116" s="29"/>
      <c r="AU116" s="29"/>
      <c r="AV116" s="29"/>
      <c r="AW116" s="29"/>
      <c r="AX116" s="29"/>
    </row>
    <row r="117" spans="38:50" s="2" customFormat="1" ht="12">
      <c r="AL117" s="10"/>
      <c r="AM117" s="10"/>
      <c r="AN117" s="10"/>
      <c r="AO117" s="19"/>
      <c r="AP117" s="29"/>
      <c r="AQ117" s="29"/>
      <c r="AR117" s="29"/>
      <c r="AS117" s="29"/>
      <c r="AT117" s="29"/>
      <c r="AU117" s="29"/>
      <c r="AV117" s="29"/>
      <c r="AW117" s="29"/>
      <c r="AX117" s="29"/>
    </row>
    <row r="118" spans="38:50" s="2" customFormat="1" ht="12">
      <c r="AL118" s="10"/>
      <c r="AM118" s="10"/>
      <c r="AN118" s="10"/>
      <c r="AO118" s="19"/>
      <c r="AP118" s="29"/>
      <c r="AQ118" s="29"/>
      <c r="AR118" s="29"/>
      <c r="AS118" s="29"/>
      <c r="AT118" s="29"/>
      <c r="AU118" s="29"/>
      <c r="AV118" s="29"/>
      <c r="AW118" s="29"/>
      <c r="AX118" s="29"/>
    </row>
    <row r="119" spans="38:50" s="2" customFormat="1" ht="12">
      <c r="AL119" s="10"/>
      <c r="AM119" s="10"/>
      <c r="AN119" s="10"/>
      <c r="AO119" s="19"/>
      <c r="AP119" s="29"/>
      <c r="AQ119" s="29"/>
      <c r="AR119" s="29"/>
      <c r="AS119" s="29"/>
      <c r="AT119" s="29"/>
      <c r="AU119" s="29"/>
      <c r="AV119" s="29"/>
      <c r="AW119" s="29"/>
      <c r="AX119" s="29"/>
    </row>
    <row r="120" spans="38:50" s="2" customFormat="1" ht="12">
      <c r="AL120" s="10"/>
      <c r="AM120" s="10"/>
      <c r="AN120" s="10"/>
      <c r="AO120" s="19"/>
      <c r="AP120" s="29"/>
      <c r="AQ120" s="29"/>
      <c r="AR120" s="29"/>
      <c r="AS120" s="29"/>
      <c r="AT120" s="29"/>
      <c r="AU120" s="29"/>
      <c r="AV120" s="29"/>
      <c r="AW120" s="29"/>
      <c r="AX120" s="29"/>
    </row>
    <row r="121" spans="38:50" s="2" customFormat="1" ht="12">
      <c r="AL121" s="10"/>
      <c r="AM121" s="10"/>
      <c r="AN121" s="10"/>
      <c r="AO121" s="19"/>
      <c r="AP121" s="29"/>
      <c r="AQ121" s="29"/>
      <c r="AR121" s="29"/>
      <c r="AS121" s="29"/>
      <c r="AT121" s="29"/>
      <c r="AU121" s="29"/>
      <c r="AV121" s="29"/>
      <c r="AW121" s="29"/>
      <c r="AX121" s="29"/>
    </row>
    <row r="122" spans="38:50" s="2" customFormat="1" ht="12">
      <c r="AL122" s="10"/>
      <c r="AM122" s="10"/>
      <c r="AN122" s="10"/>
      <c r="AO122" s="19"/>
      <c r="AP122" s="29"/>
      <c r="AQ122" s="29"/>
      <c r="AR122" s="29"/>
      <c r="AS122" s="29"/>
      <c r="AT122" s="29"/>
      <c r="AU122" s="29"/>
      <c r="AV122" s="29"/>
      <c r="AW122" s="29"/>
      <c r="AX122" s="29"/>
    </row>
    <row r="123" spans="38:50" s="2" customFormat="1" ht="12">
      <c r="AL123" s="10"/>
      <c r="AM123" s="10"/>
      <c r="AN123" s="10"/>
      <c r="AO123" s="19"/>
      <c r="AP123" s="29"/>
      <c r="AQ123" s="29"/>
      <c r="AR123" s="29"/>
      <c r="AS123" s="29"/>
      <c r="AT123" s="29"/>
      <c r="AU123" s="29"/>
      <c r="AV123" s="29"/>
      <c r="AW123" s="29"/>
      <c r="AX123" s="29"/>
    </row>
    <row r="124" spans="38:50" s="2" customFormat="1" ht="12">
      <c r="AL124" s="10"/>
      <c r="AM124" s="10"/>
      <c r="AN124" s="10"/>
      <c r="AO124" s="19"/>
      <c r="AP124" s="29"/>
      <c r="AQ124" s="29"/>
      <c r="AR124" s="29"/>
      <c r="AS124" s="29"/>
      <c r="AT124" s="29"/>
      <c r="AU124" s="29"/>
      <c r="AV124" s="29"/>
      <c r="AW124" s="29"/>
      <c r="AX124" s="29"/>
    </row>
    <row r="125" spans="38:50" s="2" customFormat="1" ht="12">
      <c r="AL125" s="10"/>
      <c r="AM125" s="10"/>
      <c r="AN125" s="10"/>
      <c r="AO125" s="19"/>
      <c r="AP125" s="29"/>
      <c r="AQ125" s="29"/>
      <c r="AR125" s="29"/>
      <c r="AS125" s="29"/>
      <c r="AT125" s="29"/>
      <c r="AU125" s="29"/>
      <c r="AV125" s="29"/>
      <c r="AW125" s="29"/>
      <c r="AX125" s="29"/>
    </row>
    <row r="126" spans="38:50" s="2" customFormat="1" ht="12">
      <c r="AL126" s="10"/>
      <c r="AM126" s="10"/>
      <c r="AN126" s="10"/>
      <c r="AO126" s="19"/>
      <c r="AP126" s="29"/>
      <c r="AQ126" s="29"/>
      <c r="AR126" s="29"/>
      <c r="AS126" s="29"/>
      <c r="AT126" s="29"/>
      <c r="AU126" s="29"/>
      <c r="AV126" s="29"/>
      <c r="AW126" s="29"/>
      <c r="AX126" s="29"/>
    </row>
    <row r="127" spans="38:50" s="2" customFormat="1" ht="12">
      <c r="AL127" s="10"/>
      <c r="AM127" s="10"/>
      <c r="AN127" s="10"/>
      <c r="AO127" s="19"/>
      <c r="AP127" s="29"/>
      <c r="AQ127" s="29"/>
      <c r="AR127" s="29"/>
      <c r="AS127" s="29"/>
      <c r="AT127" s="29"/>
      <c r="AU127" s="29"/>
      <c r="AV127" s="29"/>
      <c r="AW127" s="29"/>
      <c r="AX127" s="29"/>
    </row>
    <row r="128" spans="38:50" s="2" customFormat="1" ht="12">
      <c r="AL128" s="10"/>
      <c r="AM128" s="10"/>
      <c r="AN128" s="10"/>
      <c r="AO128" s="19"/>
      <c r="AP128" s="29"/>
      <c r="AQ128" s="29"/>
      <c r="AR128" s="29"/>
      <c r="AS128" s="29"/>
      <c r="AT128" s="29"/>
      <c r="AU128" s="29"/>
      <c r="AV128" s="29"/>
      <c r="AW128" s="29"/>
      <c r="AX128" s="29"/>
    </row>
    <row r="129" spans="38:50" s="2" customFormat="1" ht="12">
      <c r="AL129" s="10"/>
      <c r="AM129" s="10"/>
      <c r="AN129" s="10"/>
      <c r="AO129" s="19"/>
      <c r="AP129" s="29"/>
      <c r="AQ129" s="29"/>
      <c r="AR129" s="29"/>
      <c r="AS129" s="29"/>
      <c r="AT129" s="29"/>
      <c r="AU129" s="29"/>
      <c r="AV129" s="29"/>
      <c r="AW129" s="29"/>
      <c r="AX129" s="29"/>
    </row>
    <row r="130" spans="38:50" s="2" customFormat="1" ht="12">
      <c r="AL130" s="10"/>
      <c r="AM130" s="10"/>
      <c r="AN130" s="10"/>
      <c r="AO130" s="19"/>
      <c r="AP130" s="29"/>
      <c r="AQ130" s="29"/>
      <c r="AR130" s="29"/>
      <c r="AS130" s="29"/>
      <c r="AT130" s="29"/>
      <c r="AU130" s="29"/>
      <c r="AV130" s="29"/>
      <c r="AW130" s="29"/>
      <c r="AX130" s="29"/>
    </row>
    <row r="131" spans="38:50" s="2" customFormat="1" ht="12">
      <c r="AL131" s="10"/>
      <c r="AM131" s="10"/>
      <c r="AN131" s="10"/>
      <c r="AO131" s="19"/>
      <c r="AP131" s="29"/>
      <c r="AQ131" s="29"/>
      <c r="AR131" s="29"/>
      <c r="AS131" s="29"/>
      <c r="AT131" s="29"/>
      <c r="AU131" s="29"/>
      <c r="AV131" s="29"/>
      <c r="AW131" s="29"/>
      <c r="AX131" s="29"/>
    </row>
    <row r="132" spans="38:50" s="2" customFormat="1" ht="12">
      <c r="AL132" s="10"/>
      <c r="AM132" s="10"/>
      <c r="AN132" s="10"/>
      <c r="AO132" s="19"/>
      <c r="AP132" s="29"/>
      <c r="AQ132" s="29"/>
      <c r="AR132" s="29"/>
      <c r="AS132" s="29"/>
      <c r="AT132" s="29"/>
      <c r="AU132" s="29"/>
      <c r="AV132" s="29"/>
      <c r="AW132" s="29"/>
      <c r="AX132" s="29"/>
    </row>
    <row r="133" spans="38:50" s="2" customFormat="1" ht="12">
      <c r="AL133" s="10"/>
      <c r="AM133" s="10"/>
      <c r="AN133" s="10"/>
      <c r="AO133" s="19"/>
      <c r="AP133" s="29"/>
      <c r="AQ133" s="29"/>
      <c r="AR133" s="29"/>
      <c r="AS133" s="29"/>
      <c r="AT133" s="29"/>
      <c r="AU133" s="29"/>
      <c r="AV133" s="29"/>
      <c r="AW133" s="29"/>
      <c r="AX133" s="29"/>
    </row>
    <row r="134" spans="38:50" s="2" customFormat="1" ht="12">
      <c r="AL134" s="10"/>
      <c r="AM134" s="10"/>
      <c r="AN134" s="10"/>
      <c r="AO134" s="19"/>
      <c r="AP134" s="29"/>
      <c r="AQ134" s="29"/>
      <c r="AR134" s="29"/>
      <c r="AS134" s="29"/>
      <c r="AT134" s="29"/>
      <c r="AU134" s="29"/>
      <c r="AV134" s="29"/>
      <c r="AW134" s="29"/>
      <c r="AX134" s="29"/>
    </row>
    <row r="135" spans="38:50" s="2" customFormat="1" ht="12">
      <c r="AL135" s="10"/>
      <c r="AM135" s="10"/>
      <c r="AN135" s="10"/>
      <c r="AO135" s="19"/>
      <c r="AP135" s="29"/>
      <c r="AQ135" s="29"/>
      <c r="AR135" s="29"/>
      <c r="AS135" s="29"/>
      <c r="AT135" s="29"/>
      <c r="AU135" s="29"/>
      <c r="AV135" s="29"/>
      <c r="AW135" s="29"/>
      <c r="AX135" s="29"/>
    </row>
    <row r="136" spans="38:50" s="2" customFormat="1" ht="12">
      <c r="AL136" s="10"/>
      <c r="AM136" s="10"/>
      <c r="AN136" s="10"/>
      <c r="AO136" s="19"/>
      <c r="AP136" s="29"/>
      <c r="AQ136" s="29"/>
      <c r="AR136" s="29"/>
      <c r="AS136" s="29"/>
      <c r="AT136" s="29"/>
      <c r="AU136" s="29"/>
      <c r="AV136" s="29"/>
      <c r="AW136" s="29"/>
      <c r="AX136" s="29"/>
    </row>
    <row r="137" spans="38:50" s="2" customFormat="1" ht="12">
      <c r="AL137" s="10"/>
      <c r="AM137" s="10"/>
      <c r="AN137" s="10"/>
      <c r="AO137" s="19"/>
      <c r="AP137" s="29"/>
      <c r="AQ137" s="29"/>
      <c r="AR137" s="29"/>
      <c r="AS137" s="29"/>
      <c r="AT137" s="29"/>
      <c r="AU137" s="29"/>
      <c r="AV137" s="29"/>
      <c r="AW137" s="29"/>
      <c r="AX137" s="29"/>
    </row>
    <row r="138" spans="38:50" s="2" customFormat="1" ht="12">
      <c r="AL138" s="10"/>
      <c r="AM138" s="10"/>
      <c r="AN138" s="10"/>
      <c r="AO138" s="19"/>
      <c r="AP138" s="29"/>
      <c r="AQ138" s="29"/>
      <c r="AR138" s="29"/>
      <c r="AS138" s="29"/>
      <c r="AT138" s="29"/>
      <c r="AU138" s="29"/>
      <c r="AV138" s="29"/>
      <c r="AW138" s="29"/>
      <c r="AX138" s="29"/>
    </row>
    <row r="139" spans="38:50" s="2" customFormat="1" ht="12">
      <c r="AL139" s="10"/>
      <c r="AM139" s="10"/>
      <c r="AN139" s="10"/>
      <c r="AO139" s="19"/>
      <c r="AP139" s="29"/>
      <c r="AQ139" s="29"/>
      <c r="AR139" s="29"/>
      <c r="AS139" s="29"/>
      <c r="AT139" s="29"/>
      <c r="AU139" s="29"/>
      <c r="AV139" s="29"/>
      <c r="AW139" s="29"/>
      <c r="AX139" s="29"/>
    </row>
    <row r="140" spans="38:50" s="2" customFormat="1" ht="12">
      <c r="AL140" s="10"/>
      <c r="AM140" s="10"/>
      <c r="AN140" s="10"/>
      <c r="AO140" s="19"/>
      <c r="AP140" s="29"/>
      <c r="AQ140" s="29"/>
      <c r="AR140" s="29"/>
      <c r="AS140" s="29"/>
      <c r="AT140" s="29"/>
      <c r="AU140" s="29"/>
      <c r="AV140" s="29"/>
      <c r="AW140" s="29"/>
      <c r="AX140" s="29"/>
    </row>
    <row r="141" spans="38:50" s="2" customFormat="1" ht="12">
      <c r="AL141" s="10"/>
      <c r="AM141" s="10"/>
      <c r="AN141" s="10"/>
      <c r="AO141" s="19"/>
      <c r="AP141" s="29"/>
      <c r="AQ141" s="29"/>
      <c r="AR141" s="29"/>
      <c r="AS141" s="29"/>
      <c r="AT141" s="29"/>
      <c r="AU141" s="29"/>
      <c r="AV141" s="29"/>
      <c r="AW141" s="29"/>
      <c r="AX141" s="29"/>
    </row>
    <row r="142" spans="38:50" s="2" customFormat="1" ht="12">
      <c r="AL142" s="10"/>
      <c r="AM142" s="10"/>
      <c r="AN142" s="10"/>
      <c r="AO142" s="19"/>
      <c r="AP142" s="29"/>
      <c r="AQ142" s="29"/>
      <c r="AR142" s="29"/>
      <c r="AS142" s="29"/>
      <c r="AT142" s="29"/>
      <c r="AU142" s="29"/>
      <c r="AV142" s="29"/>
      <c r="AW142" s="29"/>
      <c r="AX142" s="29"/>
    </row>
    <row r="143" spans="38:50" s="2" customFormat="1" ht="12">
      <c r="AL143" s="10"/>
      <c r="AM143" s="10"/>
      <c r="AN143" s="10"/>
      <c r="AO143" s="19"/>
      <c r="AP143" s="29"/>
      <c r="AQ143" s="29"/>
      <c r="AR143" s="29"/>
      <c r="AS143" s="29"/>
      <c r="AT143" s="29"/>
      <c r="AU143" s="29"/>
      <c r="AV143" s="29"/>
      <c r="AW143" s="29"/>
      <c r="AX143" s="29"/>
    </row>
    <row r="144" spans="38:50" s="2" customFormat="1" ht="12">
      <c r="AL144" s="10"/>
      <c r="AM144" s="10"/>
      <c r="AN144" s="10"/>
      <c r="AO144" s="19"/>
      <c r="AP144" s="29"/>
      <c r="AQ144" s="29"/>
      <c r="AR144" s="29"/>
      <c r="AS144" s="29"/>
      <c r="AT144" s="29"/>
      <c r="AU144" s="29"/>
      <c r="AV144" s="29"/>
      <c r="AW144" s="29"/>
      <c r="AX144" s="29"/>
    </row>
    <row r="145" spans="38:50" s="2" customFormat="1" ht="12">
      <c r="AL145" s="10"/>
      <c r="AM145" s="10"/>
      <c r="AN145" s="10"/>
      <c r="AO145" s="19"/>
      <c r="AP145" s="29"/>
      <c r="AQ145" s="29"/>
      <c r="AR145" s="29"/>
      <c r="AS145" s="29"/>
      <c r="AT145" s="29"/>
      <c r="AU145" s="29"/>
      <c r="AV145" s="29"/>
      <c r="AW145" s="29"/>
      <c r="AX145" s="29"/>
    </row>
    <row r="146" spans="38:50" s="2" customFormat="1" ht="12">
      <c r="AL146" s="10"/>
      <c r="AM146" s="10"/>
      <c r="AN146" s="10"/>
      <c r="AO146" s="19"/>
      <c r="AP146" s="29"/>
      <c r="AQ146" s="29"/>
      <c r="AR146" s="29"/>
      <c r="AS146" s="29"/>
      <c r="AT146" s="29"/>
      <c r="AU146" s="29"/>
      <c r="AV146" s="29"/>
      <c r="AW146" s="29"/>
      <c r="AX146" s="29"/>
    </row>
    <row r="147" spans="38:50" s="2" customFormat="1" ht="12">
      <c r="AL147" s="10"/>
      <c r="AM147" s="10"/>
      <c r="AN147" s="10"/>
      <c r="AO147" s="19"/>
      <c r="AP147" s="29"/>
      <c r="AQ147" s="29"/>
      <c r="AR147" s="29"/>
      <c r="AS147" s="29"/>
      <c r="AT147" s="29"/>
      <c r="AU147" s="29"/>
      <c r="AV147" s="29"/>
      <c r="AW147" s="29"/>
      <c r="AX147" s="29"/>
    </row>
    <row r="148" spans="38:50" s="2" customFormat="1" ht="12">
      <c r="AL148" s="10"/>
      <c r="AM148" s="10"/>
      <c r="AN148" s="10"/>
      <c r="AO148" s="19"/>
      <c r="AP148" s="29"/>
      <c r="AQ148" s="29"/>
      <c r="AR148" s="29"/>
      <c r="AS148" s="29"/>
      <c r="AT148" s="29"/>
      <c r="AU148" s="29"/>
      <c r="AV148" s="29"/>
      <c r="AW148" s="29"/>
      <c r="AX148" s="29"/>
    </row>
    <row r="149" spans="38:50" s="2" customFormat="1" ht="12">
      <c r="AL149" s="10"/>
      <c r="AM149" s="10"/>
      <c r="AN149" s="10"/>
      <c r="AO149" s="19"/>
      <c r="AP149" s="29"/>
      <c r="AQ149" s="29"/>
      <c r="AR149" s="29"/>
      <c r="AS149" s="29"/>
      <c r="AT149" s="29"/>
      <c r="AU149" s="29"/>
      <c r="AV149" s="29"/>
      <c r="AW149" s="29"/>
      <c r="AX149" s="29"/>
    </row>
    <row r="150" spans="38:50" s="2" customFormat="1" ht="12">
      <c r="AL150" s="10"/>
      <c r="AM150" s="10"/>
      <c r="AN150" s="10"/>
      <c r="AO150" s="19"/>
      <c r="AP150" s="29"/>
      <c r="AQ150" s="29"/>
      <c r="AR150" s="29"/>
      <c r="AS150" s="29"/>
      <c r="AT150" s="29"/>
      <c r="AU150" s="29"/>
      <c r="AV150" s="29"/>
      <c r="AW150" s="29"/>
      <c r="AX150" s="29"/>
    </row>
    <row r="151" spans="38:50" s="2" customFormat="1" ht="12">
      <c r="AL151" s="10"/>
      <c r="AM151" s="10"/>
      <c r="AN151" s="10"/>
      <c r="AO151" s="19"/>
      <c r="AP151" s="29"/>
      <c r="AQ151" s="29"/>
      <c r="AR151" s="29"/>
      <c r="AS151" s="29"/>
      <c r="AT151" s="29"/>
      <c r="AU151" s="29"/>
      <c r="AV151" s="29"/>
      <c r="AW151" s="29"/>
      <c r="AX151" s="29"/>
    </row>
    <row r="152" spans="38:50" s="2" customFormat="1" ht="12">
      <c r="AL152" s="10"/>
      <c r="AM152" s="10"/>
      <c r="AN152" s="10"/>
      <c r="AO152" s="19"/>
      <c r="AP152" s="29"/>
      <c r="AQ152" s="29"/>
      <c r="AR152" s="29"/>
      <c r="AS152" s="29"/>
      <c r="AT152" s="29"/>
      <c r="AU152" s="29"/>
      <c r="AV152" s="29"/>
      <c r="AW152" s="29"/>
      <c r="AX152" s="29"/>
    </row>
    <row r="153" spans="38:50" s="2" customFormat="1" ht="12">
      <c r="AL153" s="10"/>
      <c r="AM153" s="10"/>
      <c r="AN153" s="10"/>
      <c r="AO153" s="19"/>
      <c r="AP153" s="29"/>
      <c r="AQ153" s="29"/>
      <c r="AR153" s="29"/>
      <c r="AS153" s="29"/>
      <c r="AT153" s="29"/>
      <c r="AU153" s="29"/>
      <c r="AV153" s="29"/>
      <c r="AW153" s="29"/>
      <c r="AX153" s="29"/>
    </row>
    <row r="154" spans="38:50" s="2" customFormat="1" ht="12">
      <c r="AL154" s="10"/>
      <c r="AM154" s="10"/>
      <c r="AN154" s="10"/>
      <c r="AO154" s="19"/>
      <c r="AP154" s="29"/>
      <c r="AQ154" s="29"/>
      <c r="AR154" s="29"/>
      <c r="AS154" s="29"/>
      <c r="AT154" s="29"/>
      <c r="AU154" s="29"/>
      <c r="AV154" s="29"/>
      <c r="AW154" s="29"/>
      <c r="AX154" s="29"/>
    </row>
    <row r="155" spans="38:50" s="2" customFormat="1" ht="12">
      <c r="AL155" s="10"/>
      <c r="AM155" s="10"/>
      <c r="AN155" s="10"/>
      <c r="AO155" s="19"/>
      <c r="AP155" s="29"/>
      <c r="AQ155" s="29"/>
      <c r="AR155" s="29"/>
      <c r="AS155" s="29"/>
      <c r="AT155" s="29"/>
      <c r="AU155" s="29"/>
      <c r="AV155" s="29"/>
      <c r="AW155" s="29"/>
      <c r="AX155" s="29"/>
    </row>
    <row r="156" spans="38:50" s="2" customFormat="1" ht="12">
      <c r="AL156" s="10"/>
      <c r="AM156" s="10"/>
      <c r="AN156" s="10"/>
      <c r="AO156" s="19"/>
      <c r="AP156" s="29"/>
      <c r="AQ156" s="29"/>
      <c r="AR156" s="29"/>
      <c r="AS156" s="29"/>
      <c r="AT156" s="29"/>
      <c r="AU156" s="29"/>
      <c r="AV156" s="29"/>
      <c r="AW156" s="29"/>
      <c r="AX156" s="29"/>
    </row>
    <row r="157" spans="38:50" s="2" customFormat="1" ht="12">
      <c r="AL157" s="10"/>
      <c r="AM157" s="10"/>
      <c r="AN157" s="10"/>
      <c r="AO157" s="19"/>
      <c r="AP157" s="29"/>
      <c r="AQ157" s="29"/>
      <c r="AR157" s="29"/>
      <c r="AS157" s="29"/>
      <c r="AT157" s="29"/>
      <c r="AU157" s="29"/>
      <c r="AV157" s="29"/>
      <c r="AW157" s="29"/>
      <c r="AX157" s="29"/>
    </row>
    <row r="158" spans="38:50" s="2" customFormat="1" ht="12">
      <c r="AL158" s="10"/>
      <c r="AM158" s="10"/>
      <c r="AN158" s="10"/>
      <c r="AO158" s="19"/>
      <c r="AP158" s="29"/>
      <c r="AQ158" s="29"/>
      <c r="AR158" s="29"/>
      <c r="AS158" s="29"/>
      <c r="AT158" s="29"/>
      <c r="AU158" s="29"/>
      <c r="AV158" s="29"/>
      <c r="AW158" s="29"/>
      <c r="AX158" s="29"/>
    </row>
    <row r="159" spans="38:50" s="2" customFormat="1" ht="12">
      <c r="AL159" s="10"/>
      <c r="AM159" s="10"/>
      <c r="AN159" s="10"/>
      <c r="AO159" s="19"/>
      <c r="AP159" s="29"/>
      <c r="AQ159" s="29"/>
      <c r="AR159" s="29"/>
      <c r="AS159" s="29"/>
      <c r="AT159" s="29"/>
      <c r="AU159" s="29"/>
      <c r="AV159" s="29"/>
      <c r="AW159" s="29"/>
      <c r="AX159" s="29"/>
    </row>
    <row r="160" spans="38:50" s="2" customFormat="1" ht="12">
      <c r="AL160" s="10"/>
      <c r="AM160" s="10"/>
      <c r="AN160" s="10"/>
      <c r="AO160" s="19"/>
      <c r="AP160" s="29"/>
      <c r="AQ160" s="29"/>
      <c r="AR160" s="29"/>
      <c r="AS160" s="29"/>
      <c r="AT160" s="29"/>
      <c r="AU160" s="29"/>
      <c r="AV160" s="29"/>
      <c r="AW160" s="29"/>
      <c r="AX160" s="29"/>
    </row>
    <row r="161" spans="38:50" s="2" customFormat="1" ht="12">
      <c r="AL161" s="10"/>
      <c r="AM161" s="10"/>
      <c r="AN161" s="10"/>
      <c r="AO161" s="19"/>
      <c r="AP161" s="29"/>
      <c r="AQ161" s="29"/>
      <c r="AR161" s="29"/>
      <c r="AS161" s="29"/>
      <c r="AT161" s="29"/>
      <c r="AU161" s="29"/>
      <c r="AV161" s="29"/>
      <c r="AW161" s="29"/>
      <c r="AX161" s="29"/>
    </row>
    <row r="162" spans="38:50" s="2" customFormat="1" ht="12">
      <c r="AL162" s="10"/>
      <c r="AM162" s="10"/>
      <c r="AN162" s="10"/>
      <c r="AO162" s="19"/>
      <c r="AP162" s="29"/>
      <c r="AQ162" s="29"/>
      <c r="AR162" s="29"/>
      <c r="AS162" s="29"/>
      <c r="AT162" s="29"/>
      <c r="AU162" s="29"/>
      <c r="AV162" s="29"/>
      <c r="AW162" s="29"/>
      <c r="AX162" s="29"/>
    </row>
    <row r="163" spans="38:50" s="2" customFormat="1" ht="12">
      <c r="AL163" s="10"/>
      <c r="AM163" s="10"/>
      <c r="AN163" s="10"/>
      <c r="AO163" s="19"/>
      <c r="AP163" s="29"/>
      <c r="AQ163" s="29"/>
      <c r="AR163" s="29"/>
      <c r="AS163" s="29"/>
      <c r="AT163" s="29"/>
      <c r="AU163" s="29"/>
      <c r="AV163" s="29"/>
      <c r="AW163" s="29"/>
      <c r="AX163" s="29"/>
    </row>
    <row r="164" spans="38:50" s="2" customFormat="1" ht="12">
      <c r="AL164" s="10"/>
      <c r="AM164" s="10"/>
      <c r="AN164" s="10"/>
      <c r="AO164" s="19"/>
      <c r="AP164" s="29"/>
      <c r="AQ164" s="29"/>
      <c r="AR164" s="29"/>
      <c r="AS164" s="29"/>
      <c r="AT164" s="29"/>
      <c r="AU164" s="29"/>
      <c r="AV164" s="29"/>
      <c r="AW164" s="29"/>
      <c r="AX164" s="29"/>
    </row>
    <row r="165" spans="38:50" s="2" customFormat="1" ht="12">
      <c r="AL165" s="10"/>
      <c r="AM165" s="10"/>
      <c r="AN165" s="10"/>
      <c r="AO165" s="19"/>
      <c r="AP165" s="29"/>
      <c r="AQ165" s="29"/>
      <c r="AR165" s="29"/>
      <c r="AS165" s="29"/>
      <c r="AT165" s="29"/>
      <c r="AU165" s="29"/>
      <c r="AV165" s="29"/>
      <c r="AW165" s="29"/>
      <c r="AX165" s="29"/>
    </row>
    <row r="166" spans="38:50" s="2" customFormat="1" ht="12">
      <c r="AL166" s="10"/>
      <c r="AM166" s="10"/>
      <c r="AN166" s="10"/>
      <c r="AO166" s="19"/>
      <c r="AP166" s="29"/>
      <c r="AQ166" s="29"/>
      <c r="AR166" s="29"/>
      <c r="AS166" s="29"/>
      <c r="AT166" s="29"/>
      <c r="AU166" s="29"/>
      <c r="AV166" s="29"/>
      <c r="AW166" s="29"/>
      <c r="AX166" s="29"/>
    </row>
    <row r="167" spans="38:50" s="2" customFormat="1" ht="12">
      <c r="AL167" s="10"/>
      <c r="AM167" s="10"/>
      <c r="AN167" s="10"/>
      <c r="AO167" s="19"/>
      <c r="AP167" s="29"/>
      <c r="AQ167" s="29"/>
      <c r="AR167" s="29"/>
      <c r="AS167" s="29"/>
      <c r="AT167" s="29"/>
      <c r="AU167" s="29"/>
      <c r="AV167" s="29"/>
      <c r="AW167" s="29"/>
      <c r="AX167" s="29"/>
    </row>
    <row r="168" spans="38:50" s="2" customFormat="1" ht="12">
      <c r="AL168" s="10"/>
      <c r="AM168" s="10"/>
      <c r="AN168" s="10"/>
      <c r="AO168" s="19"/>
      <c r="AP168" s="29"/>
      <c r="AQ168" s="29"/>
      <c r="AR168" s="29"/>
      <c r="AS168" s="29"/>
      <c r="AT168" s="29"/>
      <c r="AU168" s="29"/>
      <c r="AV168" s="29"/>
      <c r="AW168" s="29"/>
      <c r="AX168" s="29"/>
    </row>
    <row r="169" spans="38:50" s="2" customFormat="1" ht="12">
      <c r="AL169" s="10"/>
      <c r="AM169" s="10"/>
      <c r="AN169" s="10"/>
      <c r="AO169" s="19"/>
      <c r="AP169" s="29"/>
      <c r="AQ169" s="29"/>
      <c r="AR169" s="29"/>
      <c r="AS169" s="29"/>
      <c r="AT169" s="29"/>
      <c r="AU169" s="29"/>
      <c r="AV169" s="29"/>
      <c r="AW169" s="29"/>
      <c r="AX169" s="29"/>
    </row>
    <row r="170" spans="38:50" s="2" customFormat="1" ht="12">
      <c r="AL170" s="10"/>
      <c r="AM170" s="10"/>
      <c r="AN170" s="10"/>
      <c r="AO170" s="19"/>
      <c r="AP170" s="29"/>
      <c r="AQ170" s="29"/>
      <c r="AR170" s="29"/>
      <c r="AS170" s="29"/>
      <c r="AT170" s="29"/>
      <c r="AU170" s="29"/>
      <c r="AV170" s="29"/>
      <c r="AW170" s="29"/>
      <c r="AX170" s="29"/>
    </row>
    <row r="171" spans="38:50" s="2" customFormat="1" ht="12">
      <c r="AL171" s="10"/>
      <c r="AM171" s="10"/>
      <c r="AN171" s="10"/>
      <c r="AO171" s="19"/>
      <c r="AP171" s="29"/>
      <c r="AQ171" s="29"/>
      <c r="AR171" s="29"/>
      <c r="AS171" s="29"/>
      <c r="AT171" s="29"/>
      <c r="AU171" s="29"/>
      <c r="AV171" s="29"/>
      <c r="AW171" s="29"/>
      <c r="AX171" s="29"/>
    </row>
    <row r="172" spans="38:50" s="2" customFormat="1" ht="12">
      <c r="AL172" s="10"/>
      <c r="AM172" s="10"/>
      <c r="AN172" s="10"/>
      <c r="AO172" s="19"/>
      <c r="AP172" s="29"/>
      <c r="AQ172" s="29"/>
      <c r="AR172" s="29"/>
      <c r="AS172" s="29"/>
      <c r="AT172" s="29"/>
      <c r="AU172" s="29"/>
      <c r="AV172" s="29"/>
      <c r="AW172" s="29"/>
      <c r="AX172" s="29"/>
    </row>
    <row r="173" spans="38:50" s="2" customFormat="1" ht="12">
      <c r="AL173" s="10"/>
      <c r="AM173" s="10"/>
      <c r="AN173" s="10"/>
      <c r="AO173" s="19"/>
      <c r="AP173" s="29"/>
      <c r="AQ173" s="29"/>
      <c r="AR173" s="29"/>
      <c r="AS173" s="29"/>
      <c r="AT173" s="29"/>
      <c r="AU173" s="29"/>
      <c r="AV173" s="29"/>
      <c r="AW173" s="29"/>
      <c r="AX173" s="29"/>
    </row>
    <row r="174" spans="38:50" s="2" customFormat="1" ht="12">
      <c r="AL174" s="10"/>
      <c r="AM174" s="10"/>
      <c r="AN174" s="10"/>
      <c r="AO174" s="19"/>
      <c r="AP174" s="29"/>
      <c r="AQ174" s="29"/>
      <c r="AR174" s="29"/>
      <c r="AS174" s="29"/>
      <c r="AT174" s="29"/>
      <c r="AU174" s="29"/>
      <c r="AV174" s="29"/>
      <c r="AW174" s="29"/>
      <c r="AX174" s="29"/>
    </row>
    <row r="175" spans="38:50" s="2" customFormat="1" ht="12">
      <c r="AL175" s="10"/>
      <c r="AM175" s="10"/>
      <c r="AN175" s="10"/>
      <c r="AO175" s="19"/>
      <c r="AP175" s="29"/>
      <c r="AQ175" s="29"/>
      <c r="AR175" s="29"/>
      <c r="AS175" s="29"/>
      <c r="AT175" s="29"/>
      <c r="AU175" s="29"/>
      <c r="AV175" s="29"/>
      <c r="AW175" s="29"/>
      <c r="AX175" s="29"/>
    </row>
    <row r="176" spans="38:50" s="2" customFormat="1" ht="12">
      <c r="AL176" s="10"/>
      <c r="AM176" s="10"/>
      <c r="AN176" s="10"/>
      <c r="AO176" s="19"/>
      <c r="AP176" s="29"/>
      <c r="AQ176" s="29"/>
      <c r="AR176" s="29"/>
      <c r="AS176" s="29"/>
      <c r="AT176" s="29"/>
      <c r="AU176" s="29"/>
      <c r="AV176" s="29"/>
      <c r="AW176" s="29"/>
      <c r="AX176" s="29"/>
    </row>
    <row r="177" spans="38:50" s="2" customFormat="1" ht="12">
      <c r="AL177" s="10"/>
      <c r="AM177" s="10"/>
      <c r="AN177" s="10"/>
      <c r="AO177" s="19"/>
      <c r="AP177" s="29"/>
      <c r="AQ177" s="29"/>
      <c r="AR177" s="29"/>
      <c r="AS177" s="29"/>
      <c r="AT177" s="29"/>
      <c r="AU177" s="29"/>
      <c r="AV177" s="29"/>
      <c r="AW177" s="29"/>
      <c r="AX177" s="29"/>
    </row>
    <row r="178" spans="38:50" s="2" customFormat="1" ht="12">
      <c r="AL178" s="10"/>
      <c r="AM178" s="10"/>
      <c r="AN178" s="10"/>
      <c r="AO178" s="19"/>
      <c r="AP178" s="29"/>
      <c r="AQ178" s="29"/>
      <c r="AR178" s="29"/>
      <c r="AS178" s="29"/>
      <c r="AT178" s="29"/>
      <c r="AU178" s="29"/>
      <c r="AV178" s="29"/>
      <c r="AW178" s="29"/>
      <c r="AX178" s="29"/>
    </row>
    <row r="179" spans="38:50" s="2" customFormat="1" ht="12">
      <c r="AL179" s="10"/>
      <c r="AM179" s="10"/>
      <c r="AN179" s="10"/>
      <c r="AO179" s="19"/>
      <c r="AP179" s="29"/>
      <c r="AQ179" s="29"/>
      <c r="AR179" s="29"/>
      <c r="AS179" s="29"/>
      <c r="AT179" s="29"/>
      <c r="AU179" s="29"/>
      <c r="AV179" s="29"/>
      <c r="AW179" s="29"/>
      <c r="AX179" s="29"/>
    </row>
    <row r="180" spans="38:50" s="2" customFormat="1" ht="12">
      <c r="AL180" s="10"/>
      <c r="AM180" s="10"/>
      <c r="AN180" s="10"/>
      <c r="AO180" s="19"/>
      <c r="AP180" s="29"/>
      <c r="AQ180" s="29"/>
      <c r="AR180" s="29"/>
      <c r="AS180" s="29"/>
      <c r="AT180" s="29"/>
      <c r="AU180" s="29"/>
      <c r="AV180" s="29"/>
      <c r="AW180" s="29"/>
      <c r="AX180" s="29"/>
    </row>
    <row r="181" spans="38:50" s="2" customFormat="1" ht="12">
      <c r="AL181" s="10"/>
      <c r="AM181" s="10"/>
      <c r="AN181" s="10"/>
      <c r="AO181" s="19"/>
      <c r="AP181" s="29"/>
      <c r="AQ181" s="29"/>
      <c r="AR181" s="29"/>
      <c r="AS181" s="29"/>
      <c r="AT181" s="29"/>
      <c r="AU181" s="29"/>
      <c r="AV181" s="29"/>
      <c r="AW181" s="29"/>
      <c r="AX181" s="29"/>
    </row>
    <row r="182" spans="38:50" s="2" customFormat="1" ht="12">
      <c r="AL182" s="10"/>
      <c r="AM182" s="10"/>
      <c r="AN182" s="10"/>
      <c r="AO182" s="19"/>
      <c r="AP182" s="29"/>
      <c r="AQ182" s="29"/>
      <c r="AR182" s="29"/>
      <c r="AS182" s="29"/>
      <c r="AT182" s="29"/>
      <c r="AU182" s="29"/>
      <c r="AV182" s="29"/>
      <c r="AW182" s="29"/>
      <c r="AX182" s="29"/>
    </row>
    <row r="183" spans="38:50" s="2" customFormat="1" ht="12">
      <c r="AL183" s="10"/>
      <c r="AM183" s="10"/>
      <c r="AN183" s="10"/>
      <c r="AO183" s="19"/>
      <c r="AP183" s="29"/>
      <c r="AQ183" s="29"/>
      <c r="AR183" s="29"/>
      <c r="AS183" s="29"/>
      <c r="AT183" s="29"/>
      <c r="AU183" s="29"/>
      <c r="AV183" s="29"/>
      <c r="AW183" s="29"/>
      <c r="AX183" s="29"/>
    </row>
    <row r="184" spans="38:50" s="2" customFormat="1" ht="12">
      <c r="AL184" s="10"/>
      <c r="AM184" s="10"/>
      <c r="AN184" s="10"/>
      <c r="AO184" s="19"/>
      <c r="AP184" s="29"/>
      <c r="AQ184" s="29"/>
      <c r="AR184" s="29"/>
      <c r="AS184" s="29"/>
      <c r="AT184" s="29"/>
      <c r="AU184" s="29"/>
      <c r="AV184" s="29"/>
      <c r="AW184" s="29"/>
      <c r="AX184" s="29"/>
    </row>
    <row r="185" spans="38:50" s="2" customFormat="1" ht="12">
      <c r="AL185" s="10"/>
      <c r="AM185" s="10"/>
      <c r="AN185" s="10"/>
      <c r="AO185" s="19"/>
      <c r="AP185" s="29"/>
      <c r="AQ185" s="29"/>
      <c r="AR185" s="29"/>
      <c r="AS185" s="29"/>
      <c r="AT185" s="29"/>
      <c r="AU185" s="29"/>
      <c r="AV185" s="29"/>
      <c r="AW185" s="29"/>
      <c r="AX185" s="29"/>
    </row>
    <row r="186" spans="38:50" s="2" customFormat="1" ht="12">
      <c r="AL186" s="10"/>
      <c r="AM186" s="10"/>
      <c r="AN186" s="10"/>
      <c r="AO186" s="19"/>
      <c r="AP186" s="29"/>
      <c r="AQ186" s="29"/>
      <c r="AR186" s="29"/>
      <c r="AS186" s="29"/>
      <c r="AT186" s="29"/>
      <c r="AU186" s="29"/>
      <c r="AV186" s="29"/>
      <c r="AW186" s="29"/>
      <c r="AX186" s="29"/>
    </row>
    <row r="187" spans="38:50" s="2" customFormat="1" ht="12">
      <c r="AL187" s="10"/>
      <c r="AM187" s="10"/>
      <c r="AN187" s="10"/>
      <c r="AO187" s="19"/>
      <c r="AP187" s="29"/>
      <c r="AQ187" s="29"/>
      <c r="AR187" s="29"/>
      <c r="AS187" s="29"/>
      <c r="AT187" s="29"/>
      <c r="AU187" s="29"/>
      <c r="AV187" s="29"/>
      <c r="AW187" s="29"/>
      <c r="AX187" s="29"/>
    </row>
    <row r="188" spans="38:50" s="2" customFormat="1" ht="12">
      <c r="AL188" s="10"/>
      <c r="AM188" s="10"/>
      <c r="AN188" s="10"/>
      <c r="AO188" s="19"/>
      <c r="AP188" s="29"/>
      <c r="AQ188" s="29"/>
      <c r="AR188" s="29"/>
      <c r="AS188" s="29"/>
      <c r="AT188" s="29"/>
      <c r="AU188" s="29"/>
      <c r="AV188" s="29"/>
      <c r="AW188" s="29"/>
      <c r="AX188" s="29"/>
    </row>
    <row r="189" spans="38:50" s="2" customFormat="1" ht="12">
      <c r="AL189" s="10"/>
      <c r="AM189" s="10"/>
      <c r="AN189" s="10"/>
      <c r="AO189" s="19"/>
      <c r="AP189" s="29"/>
      <c r="AQ189" s="29"/>
      <c r="AR189" s="29"/>
      <c r="AS189" s="29"/>
      <c r="AT189" s="29"/>
      <c r="AU189" s="29"/>
      <c r="AV189" s="29"/>
      <c r="AW189" s="29"/>
      <c r="AX189" s="29"/>
    </row>
    <row r="190" spans="38:50" s="2" customFormat="1" ht="12">
      <c r="AL190" s="10"/>
      <c r="AM190" s="10"/>
      <c r="AN190" s="10"/>
      <c r="AO190" s="19"/>
      <c r="AP190" s="29"/>
      <c r="AQ190" s="29"/>
      <c r="AR190" s="29"/>
      <c r="AS190" s="29"/>
      <c r="AT190" s="29"/>
      <c r="AU190" s="29"/>
      <c r="AV190" s="29"/>
      <c r="AW190" s="29"/>
      <c r="AX190" s="29"/>
    </row>
    <row r="191" spans="38:50" s="2" customFormat="1" ht="12">
      <c r="AL191" s="10"/>
      <c r="AM191" s="10"/>
      <c r="AN191" s="10"/>
      <c r="AO191" s="19"/>
      <c r="AP191" s="29"/>
      <c r="AQ191" s="29"/>
      <c r="AR191" s="29"/>
      <c r="AS191" s="29"/>
      <c r="AT191" s="29"/>
      <c r="AU191" s="29"/>
      <c r="AV191" s="29"/>
      <c r="AW191" s="29"/>
      <c r="AX191" s="29"/>
    </row>
    <row r="192" spans="38:50" s="2" customFormat="1" ht="12">
      <c r="AL192" s="10"/>
      <c r="AM192" s="10"/>
      <c r="AN192" s="10"/>
      <c r="AO192" s="19"/>
      <c r="AP192" s="29"/>
      <c r="AQ192" s="29"/>
      <c r="AR192" s="29"/>
      <c r="AS192" s="29"/>
      <c r="AT192" s="29"/>
      <c r="AU192" s="29"/>
      <c r="AV192" s="29"/>
      <c r="AW192" s="29"/>
      <c r="AX192" s="29"/>
    </row>
    <row r="193" spans="38:50" s="2" customFormat="1" ht="12">
      <c r="AL193" s="10"/>
      <c r="AM193" s="10"/>
      <c r="AN193" s="10"/>
      <c r="AO193" s="19"/>
      <c r="AP193" s="29"/>
      <c r="AQ193" s="29"/>
      <c r="AR193" s="29"/>
      <c r="AS193" s="29"/>
      <c r="AT193" s="29"/>
      <c r="AU193" s="29"/>
      <c r="AV193" s="29"/>
      <c r="AW193" s="29"/>
      <c r="AX193" s="29"/>
    </row>
    <row r="194" spans="38:50" s="2" customFormat="1" ht="12">
      <c r="AL194" s="10"/>
      <c r="AM194" s="10"/>
      <c r="AN194" s="10"/>
      <c r="AO194" s="19"/>
      <c r="AP194" s="29"/>
      <c r="AQ194" s="29"/>
      <c r="AR194" s="29"/>
      <c r="AS194" s="29"/>
      <c r="AT194" s="29"/>
      <c r="AU194" s="29"/>
      <c r="AV194" s="29"/>
      <c r="AW194" s="29"/>
      <c r="AX194" s="29"/>
    </row>
    <row r="195" spans="38:50" s="2" customFormat="1" ht="12">
      <c r="AL195" s="10"/>
      <c r="AM195" s="10"/>
      <c r="AN195" s="10"/>
      <c r="AO195" s="19"/>
      <c r="AP195" s="29"/>
      <c r="AQ195" s="29"/>
      <c r="AR195" s="29"/>
      <c r="AS195" s="29"/>
      <c r="AT195" s="29"/>
      <c r="AU195" s="29"/>
      <c r="AV195" s="29"/>
      <c r="AW195" s="29"/>
      <c r="AX195" s="29"/>
    </row>
    <row r="196" spans="38:50" s="2" customFormat="1" ht="12">
      <c r="AL196" s="10"/>
      <c r="AM196" s="10"/>
      <c r="AN196" s="10"/>
      <c r="AO196" s="19"/>
      <c r="AP196" s="29"/>
      <c r="AQ196" s="29"/>
      <c r="AR196" s="29"/>
      <c r="AS196" s="29"/>
      <c r="AT196" s="29"/>
      <c r="AU196" s="29"/>
      <c r="AV196" s="29"/>
      <c r="AW196" s="29"/>
      <c r="AX196" s="29"/>
    </row>
    <row r="197" spans="38:50" s="2" customFormat="1" ht="12">
      <c r="AL197" s="10"/>
      <c r="AM197" s="10"/>
      <c r="AN197" s="10"/>
      <c r="AO197" s="19"/>
      <c r="AP197" s="29"/>
      <c r="AQ197" s="29"/>
      <c r="AR197" s="29"/>
      <c r="AS197" s="29"/>
      <c r="AT197" s="29"/>
      <c r="AU197" s="29"/>
      <c r="AV197" s="29"/>
      <c r="AW197" s="29"/>
      <c r="AX197" s="29"/>
    </row>
    <row r="198" spans="38:50" s="2" customFormat="1" ht="12">
      <c r="AL198" s="10"/>
      <c r="AM198" s="10"/>
      <c r="AN198" s="10"/>
      <c r="AO198" s="19"/>
      <c r="AP198" s="29"/>
      <c r="AQ198" s="29"/>
      <c r="AR198" s="29"/>
      <c r="AS198" s="29"/>
      <c r="AT198" s="29"/>
      <c r="AU198" s="29"/>
      <c r="AV198" s="29"/>
      <c r="AW198" s="29"/>
      <c r="AX198" s="29"/>
    </row>
    <row r="199" spans="38:50" s="2" customFormat="1" ht="12">
      <c r="AL199" s="10"/>
      <c r="AM199" s="10"/>
      <c r="AN199" s="10"/>
      <c r="AO199" s="19"/>
      <c r="AP199" s="29"/>
      <c r="AQ199" s="29"/>
      <c r="AR199" s="29"/>
      <c r="AS199" s="29"/>
      <c r="AT199" s="29"/>
      <c r="AU199" s="29"/>
      <c r="AV199" s="29"/>
      <c r="AW199" s="29"/>
      <c r="AX199" s="29"/>
    </row>
    <row r="200" spans="38:50" s="2" customFormat="1" ht="12">
      <c r="AL200" s="10"/>
      <c r="AM200" s="10"/>
      <c r="AN200" s="10"/>
      <c r="AO200" s="19"/>
      <c r="AP200" s="29"/>
      <c r="AQ200" s="29"/>
      <c r="AR200" s="29"/>
      <c r="AS200" s="29"/>
      <c r="AT200" s="29"/>
      <c r="AU200" s="29"/>
      <c r="AV200" s="29"/>
      <c r="AW200" s="29"/>
      <c r="AX200" s="29"/>
    </row>
    <row r="201" spans="38:50" s="2" customFormat="1" ht="12">
      <c r="AL201" s="10"/>
      <c r="AM201" s="10"/>
      <c r="AN201" s="10"/>
      <c r="AO201" s="19"/>
      <c r="AP201" s="29"/>
      <c r="AQ201" s="29"/>
      <c r="AR201" s="29"/>
      <c r="AS201" s="29"/>
      <c r="AT201" s="29"/>
      <c r="AU201" s="29"/>
      <c r="AV201" s="29"/>
      <c r="AW201" s="29"/>
      <c r="AX201" s="29"/>
    </row>
    <row r="202" spans="38:50" s="2" customFormat="1" ht="12">
      <c r="AL202" s="10"/>
      <c r="AM202" s="10"/>
      <c r="AN202" s="10"/>
      <c r="AO202" s="19"/>
      <c r="AP202" s="29"/>
      <c r="AQ202" s="29"/>
      <c r="AR202" s="29"/>
      <c r="AS202" s="29"/>
      <c r="AT202" s="29"/>
      <c r="AU202" s="29"/>
      <c r="AV202" s="29"/>
      <c r="AW202" s="29"/>
      <c r="AX202" s="29"/>
    </row>
    <row r="203" spans="38:50" s="2" customFormat="1" ht="12">
      <c r="AL203" s="10"/>
      <c r="AM203" s="10"/>
      <c r="AN203" s="10"/>
      <c r="AO203" s="19"/>
      <c r="AP203" s="29"/>
      <c r="AQ203" s="29"/>
      <c r="AR203" s="29"/>
      <c r="AS203" s="29"/>
      <c r="AT203" s="29"/>
      <c r="AU203" s="29"/>
      <c r="AV203" s="29"/>
      <c r="AW203" s="29"/>
      <c r="AX203" s="29"/>
    </row>
    <row r="204" spans="38:50" s="2" customFormat="1" ht="12">
      <c r="AL204" s="10"/>
      <c r="AM204" s="10"/>
      <c r="AN204" s="10"/>
      <c r="AO204" s="19"/>
      <c r="AP204" s="29"/>
      <c r="AQ204" s="29"/>
      <c r="AR204" s="29"/>
      <c r="AS204" s="29"/>
      <c r="AT204" s="29"/>
      <c r="AU204" s="29"/>
      <c r="AV204" s="29"/>
      <c r="AW204" s="29"/>
      <c r="AX204" s="29"/>
    </row>
    <row r="205" spans="38:50" s="2" customFormat="1" ht="12">
      <c r="AL205" s="10"/>
      <c r="AM205" s="10"/>
      <c r="AN205" s="10"/>
      <c r="AO205" s="19"/>
      <c r="AP205" s="29"/>
      <c r="AQ205" s="29"/>
      <c r="AR205" s="29"/>
      <c r="AS205" s="29"/>
      <c r="AT205" s="29"/>
      <c r="AU205" s="29"/>
      <c r="AV205" s="29"/>
      <c r="AW205" s="29"/>
      <c r="AX205" s="29"/>
    </row>
    <row r="206" spans="38:50" s="2" customFormat="1" ht="12">
      <c r="AL206" s="10"/>
      <c r="AM206" s="10"/>
      <c r="AN206" s="10"/>
      <c r="AO206" s="19"/>
      <c r="AP206" s="29"/>
      <c r="AQ206" s="29"/>
      <c r="AR206" s="29"/>
      <c r="AS206" s="29"/>
      <c r="AT206" s="29"/>
      <c r="AU206" s="29"/>
      <c r="AV206" s="29"/>
      <c r="AW206" s="29"/>
      <c r="AX206" s="29"/>
    </row>
    <row r="207" spans="38:50" s="2" customFormat="1" ht="12">
      <c r="AL207" s="10"/>
      <c r="AM207" s="10"/>
      <c r="AN207" s="10"/>
      <c r="AO207" s="19"/>
      <c r="AP207" s="29"/>
      <c r="AQ207" s="29"/>
      <c r="AR207" s="29"/>
      <c r="AS207" s="29"/>
      <c r="AT207" s="29"/>
      <c r="AU207" s="29"/>
      <c r="AV207" s="29"/>
      <c r="AW207" s="29"/>
      <c r="AX207" s="29"/>
    </row>
    <row r="208" spans="38:50" s="2" customFormat="1" ht="12">
      <c r="AL208" s="10"/>
      <c r="AM208" s="10"/>
      <c r="AN208" s="10"/>
      <c r="AO208" s="19"/>
      <c r="AP208" s="29"/>
      <c r="AQ208" s="29"/>
      <c r="AR208" s="29"/>
      <c r="AS208" s="29"/>
      <c r="AT208" s="29"/>
      <c r="AU208" s="29"/>
      <c r="AV208" s="29"/>
      <c r="AW208" s="29"/>
      <c r="AX208" s="29"/>
    </row>
    <row r="209" spans="38:50" s="2" customFormat="1" ht="12">
      <c r="AL209" s="10"/>
      <c r="AM209" s="10"/>
      <c r="AN209" s="10"/>
      <c r="AO209" s="19"/>
      <c r="AP209" s="29"/>
      <c r="AQ209" s="29"/>
      <c r="AR209" s="29"/>
      <c r="AS209" s="29"/>
      <c r="AT209" s="29"/>
      <c r="AU209" s="29"/>
      <c r="AV209" s="29"/>
      <c r="AW209" s="29"/>
      <c r="AX209" s="29"/>
    </row>
    <row r="210" spans="38:50" s="2" customFormat="1" ht="12">
      <c r="AL210" s="10"/>
      <c r="AM210" s="10"/>
      <c r="AN210" s="10"/>
      <c r="AO210" s="19"/>
      <c r="AP210" s="29"/>
      <c r="AQ210" s="29"/>
      <c r="AR210" s="29"/>
      <c r="AS210" s="29"/>
      <c r="AT210" s="29"/>
      <c r="AU210" s="29"/>
      <c r="AV210" s="29"/>
      <c r="AW210" s="29"/>
      <c r="AX210" s="29"/>
    </row>
    <row r="211" spans="38:50" s="2" customFormat="1" ht="12">
      <c r="AL211" s="10"/>
      <c r="AM211" s="10"/>
      <c r="AN211" s="10"/>
      <c r="AO211" s="19"/>
      <c r="AP211" s="29"/>
      <c r="AQ211" s="29"/>
      <c r="AR211" s="29"/>
      <c r="AS211" s="29"/>
      <c r="AT211" s="29"/>
      <c r="AU211" s="29"/>
      <c r="AV211" s="29"/>
      <c r="AW211" s="29"/>
      <c r="AX211" s="29"/>
    </row>
    <row r="212" spans="38:50" s="2" customFormat="1" ht="12">
      <c r="AL212" s="10"/>
      <c r="AM212" s="10"/>
      <c r="AN212" s="10"/>
      <c r="AO212" s="19"/>
      <c r="AP212" s="29"/>
      <c r="AQ212" s="29"/>
      <c r="AR212" s="29"/>
      <c r="AS212" s="29"/>
      <c r="AT212" s="29"/>
      <c r="AU212" s="29"/>
      <c r="AV212" s="29"/>
      <c r="AW212" s="29"/>
      <c r="AX212" s="29"/>
    </row>
    <row r="213" spans="38:50" s="2" customFormat="1" ht="12">
      <c r="AL213" s="10"/>
      <c r="AM213" s="10"/>
      <c r="AN213" s="10"/>
      <c r="AO213" s="19"/>
      <c r="AP213" s="29"/>
      <c r="AQ213" s="29"/>
      <c r="AR213" s="29"/>
      <c r="AS213" s="29"/>
      <c r="AT213" s="29"/>
      <c r="AU213" s="29"/>
      <c r="AV213" s="29"/>
      <c r="AW213" s="29"/>
      <c r="AX213" s="29"/>
    </row>
    <row r="214" spans="38:50" s="2" customFormat="1" ht="12">
      <c r="AL214" s="10"/>
      <c r="AM214" s="10"/>
      <c r="AN214" s="10"/>
      <c r="AO214" s="19"/>
      <c r="AP214" s="29"/>
      <c r="AQ214" s="29"/>
      <c r="AR214" s="29"/>
      <c r="AS214" s="29"/>
      <c r="AT214" s="29"/>
      <c r="AU214" s="29"/>
      <c r="AV214" s="29"/>
      <c r="AW214" s="29"/>
      <c r="AX214" s="29"/>
    </row>
    <row r="215" spans="38:50" s="2" customFormat="1" ht="12">
      <c r="AL215" s="10"/>
      <c r="AM215" s="10"/>
      <c r="AN215" s="10"/>
      <c r="AO215" s="19"/>
      <c r="AP215" s="29"/>
      <c r="AQ215" s="29"/>
      <c r="AR215" s="29"/>
      <c r="AS215" s="29"/>
      <c r="AT215" s="29"/>
      <c r="AU215" s="29"/>
      <c r="AV215" s="29"/>
      <c r="AW215" s="29"/>
      <c r="AX215" s="29"/>
    </row>
    <row r="216" spans="38:50" s="2" customFormat="1" ht="12">
      <c r="AL216" s="10"/>
      <c r="AM216" s="10"/>
      <c r="AN216" s="10"/>
      <c r="AO216" s="19"/>
      <c r="AP216" s="29"/>
      <c r="AQ216" s="29"/>
      <c r="AR216" s="29"/>
      <c r="AS216" s="29"/>
      <c r="AT216" s="29"/>
      <c r="AU216" s="29"/>
      <c r="AV216" s="29"/>
      <c r="AW216" s="29"/>
      <c r="AX216" s="29"/>
    </row>
    <row r="217" spans="38:50" s="2" customFormat="1" ht="12">
      <c r="AL217" s="10"/>
      <c r="AM217" s="10"/>
      <c r="AN217" s="10"/>
      <c r="AO217" s="19"/>
      <c r="AP217" s="29"/>
      <c r="AQ217" s="29"/>
      <c r="AR217" s="29"/>
      <c r="AS217" s="29"/>
      <c r="AT217" s="29"/>
      <c r="AU217" s="29"/>
      <c r="AV217" s="29"/>
      <c r="AW217" s="29"/>
      <c r="AX217" s="29"/>
    </row>
    <row r="218" spans="38:50" s="2" customFormat="1" ht="12">
      <c r="AL218" s="10"/>
      <c r="AM218" s="10"/>
      <c r="AN218" s="10"/>
      <c r="AO218" s="19"/>
      <c r="AP218" s="29"/>
      <c r="AQ218" s="29"/>
      <c r="AR218" s="29"/>
      <c r="AS218" s="29"/>
      <c r="AT218" s="29"/>
      <c r="AU218" s="29"/>
      <c r="AV218" s="29"/>
      <c r="AW218" s="29"/>
      <c r="AX218" s="29"/>
    </row>
    <row r="219" spans="38:50" s="2" customFormat="1" ht="12">
      <c r="AL219" s="10"/>
      <c r="AM219" s="10"/>
      <c r="AN219" s="10"/>
      <c r="AO219" s="19"/>
      <c r="AP219" s="29"/>
      <c r="AQ219" s="29"/>
      <c r="AR219" s="29"/>
      <c r="AS219" s="29"/>
      <c r="AT219" s="29"/>
      <c r="AU219" s="29"/>
      <c r="AV219" s="29"/>
      <c r="AW219" s="29"/>
      <c r="AX219" s="29"/>
    </row>
    <row r="220" spans="38:50" s="2" customFormat="1" ht="12">
      <c r="AL220" s="10"/>
      <c r="AM220" s="10"/>
      <c r="AN220" s="10"/>
      <c r="AO220" s="19"/>
      <c r="AP220" s="29"/>
      <c r="AQ220" s="29"/>
      <c r="AR220" s="29"/>
      <c r="AS220" s="29"/>
      <c r="AT220" s="29"/>
      <c r="AU220" s="29"/>
      <c r="AV220" s="29"/>
      <c r="AW220" s="29"/>
      <c r="AX220" s="29"/>
    </row>
    <row r="221" spans="38:50" s="2" customFormat="1" ht="12">
      <c r="AL221" s="10"/>
      <c r="AM221" s="10"/>
      <c r="AN221" s="10"/>
      <c r="AO221" s="19"/>
      <c r="AP221" s="29"/>
      <c r="AQ221" s="29"/>
      <c r="AR221" s="29"/>
      <c r="AS221" s="29"/>
      <c r="AT221" s="29"/>
      <c r="AU221" s="29"/>
      <c r="AV221" s="29"/>
      <c r="AW221" s="29"/>
      <c r="AX221" s="29"/>
    </row>
    <row r="222" spans="38:50" s="2" customFormat="1" ht="12">
      <c r="AL222" s="10"/>
      <c r="AM222" s="10"/>
      <c r="AN222" s="10"/>
      <c r="AO222" s="19"/>
      <c r="AP222" s="29"/>
      <c r="AQ222" s="29"/>
      <c r="AR222" s="29"/>
      <c r="AS222" s="29"/>
      <c r="AT222" s="29"/>
      <c r="AU222" s="29"/>
      <c r="AV222" s="29"/>
      <c r="AW222" s="29"/>
      <c r="AX222" s="29"/>
    </row>
    <row r="223" spans="38:50" s="2" customFormat="1" ht="12">
      <c r="AL223" s="10"/>
      <c r="AM223" s="10"/>
      <c r="AN223" s="10"/>
      <c r="AO223" s="19"/>
      <c r="AP223" s="29"/>
      <c r="AQ223" s="29"/>
      <c r="AR223" s="29"/>
      <c r="AS223" s="29"/>
      <c r="AT223" s="29"/>
      <c r="AU223" s="29"/>
      <c r="AV223" s="29"/>
      <c r="AW223" s="29"/>
      <c r="AX223" s="29"/>
    </row>
    <row r="224" spans="38:50" s="2" customFormat="1" ht="12">
      <c r="AL224" s="10"/>
      <c r="AM224" s="10"/>
      <c r="AN224" s="10"/>
      <c r="AO224" s="19"/>
      <c r="AP224" s="29"/>
      <c r="AQ224" s="29"/>
      <c r="AR224" s="29"/>
      <c r="AS224" s="29"/>
      <c r="AT224" s="29"/>
      <c r="AU224" s="29"/>
      <c r="AV224" s="29"/>
      <c r="AW224" s="29"/>
      <c r="AX224" s="29"/>
    </row>
    <row r="225" spans="38:50" s="2" customFormat="1" ht="12">
      <c r="AL225" s="10"/>
      <c r="AM225" s="10"/>
      <c r="AN225" s="10"/>
      <c r="AO225" s="19"/>
      <c r="AP225" s="29"/>
      <c r="AQ225" s="29"/>
      <c r="AR225" s="29"/>
      <c r="AS225" s="29"/>
      <c r="AT225" s="29"/>
      <c r="AU225" s="29"/>
      <c r="AV225" s="29"/>
      <c r="AW225" s="29"/>
      <c r="AX225" s="29"/>
    </row>
    <row r="226" spans="38:50" s="2" customFormat="1" ht="12">
      <c r="AL226" s="10"/>
      <c r="AM226" s="10"/>
      <c r="AN226" s="10"/>
      <c r="AO226" s="19"/>
      <c r="AP226" s="29"/>
      <c r="AQ226" s="29"/>
      <c r="AR226" s="29"/>
      <c r="AS226" s="29"/>
      <c r="AT226" s="29"/>
      <c r="AU226" s="29"/>
      <c r="AV226" s="29"/>
      <c r="AW226" s="29"/>
      <c r="AX226" s="29"/>
    </row>
    <row r="227" spans="38:50" s="2" customFormat="1" ht="12">
      <c r="AL227" s="10"/>
      <c r="AM227" s="10"/>
      <c r="AN227" s="10"/>
      <c r="AO227" s="19"/>
      <c r="AP227" s="29"/>
      <c r="AQ227" s="29"/>
      <c r="AR227" s="29"/>
      <c r="AS227" s="29"/>
      <c r="AT227" s="29"/>
      <c r="AU227" s="29"/>
      <c r="AV227" s="29"/>
      <c r="AW227" s="29"/>
      <c r="AX227" s="29"/>
    </row>
    <row r="228" spans="38:50" s="2" customFormat="1" ht="12">
      <c r="AL228" s="10"/>
      <c r="AM228" s="10"/>
      <c r="AN228" s="10"/>
      <c r="AO228" s="19"/>
      <c r="AP228" s="29"/>
      <c r="AQ228" s="29"/>
      <c r="AR228" s="29"/>
      <c r="AS228" s="29"/>
      <c r="AT228" s="29"/>
      <c r="AU228" s="29"/>
      <c r="AV228" s="29"/>
      <c r="AW228" s="29"/>
      <c r="AX228" s="29"/>
    </row>
    <row r="229" spans="38:50" s="2" customFormat="1" ht="12">
      <c r="AL229" s="10"/>
      <c r="AM229" s="10"/>
      <c r="AN229" s="10"/>
      <c r="AO229" s="19"/>
      <c r="AP229" s="29"/>
      <c r="AQ229" s="29"/>
      <c r="AR229" s="29"/>
      <c r="AS229" s="29"/>
      <c r="AT229" s="29"/>
      <c r="AU229" s="29"/>
      <c r="AV229" s="29"/>
      <c r="AW229" s="29"/>
      <c r="AX229" s="29"/>
    </row>
    <row r="230" spans="38:50" s="2" customFormat="1" ht="12">
      <c r="AL230" s="10"/>
      <c r="AM230" s="10"/>
      <c r="AN230" s="10"/>
      <c r="AO230" s="19"/>
      <c r="AP230" s="29"/>
      <c r="AQ230" s="29"/>
      <c r="AR230" s="29"/>
      <c r="AS230" s="29"/>
      <c r="AT230" s="29"/>
      <c r="AU230" s="29"/>
      <c r="AV230" s="29"/>
      <c r="AW230" s="29"/>
      <c r="AX230" s="29"/>
    </row>
    <row r="231" spans="38:50" s="2" customFormat="1" ht="12">
      <c r="AL231" s="10"/>
      <c r="AM231" s="10"/>
      <c r="AN231" s="10"/>
      <c r="AO231" s="19"/>
      <c r="AP231" s="29"/>
      <c r="AQ231" s="29"/>
      <c r="AR231" s="29"/>
      <c r="AS231" s="29"/>
      <c r="AT231" s="29"/>
      <c r="AU231" s="29"/>
      <c r="AV231" s="29"/>
      <c r="AW231" s="29"/>
      <c r="AX231" s="29"/>
    </row>
    <row r="232" spans="38:50" s="2" customFormat="1" ht="12">
      <c r="AL232" s="10"/>
      <c r="AM232" s="10"/>
      <c r="AN232" s="10"/>
      <c r="AO232" s="19"/>
      <c r="AP232" s="29"/>
      <c r="AQ232" s="29"/>
      <c r="AR232" s="29"/>
      <c r="AS232" s="29"/>
      <c r="AT232" s="29"/>
      <c r="AU232" s="29"/>
      <c r="AV232" s="29"/>
      <c r="AW232" s="29"/>
      <c r="AX232" s="29"/>
    </row>
    <row r="233" spans="38:50" s="2" customFormat="1" ht="12">
      <c r="AL233" s="10"/>
      <c r="AM233" s="10"/>
      <c r="AN233" s="10"/>
      <c r="AO233" s="19"/>
      <c r="AP233" s="29"/>
      <c r="AQ233" s="29"/>
      <c r="AR233" s="29"/>
      <c r="AS233" s="29"/>
      <c r="AT233" s="29"/>
      <c r="AU233" s="29"/>
      <c r="AV233" s="29"/>
      <c r="AW233" s="29"/>
      <c r="AX233" s="29"/>
    </row>
    <row r="234" spans="38:50" s="2" customFormat="1" ht="12">
      <c r="AL234" s="10"/>
      <c r="AM234" s="10"/>
      <c r="AN234" s="10"/>
      <c r="AO234" s="19"/>
      <c r="AP234" s="29"/>
      <c r="AQ234" s="29"/>
      <c r="AR234" s="29"/>
      <c r="AS234" s="29"/>
      <c r="AT234" s="29"/>
      <c r="AU234" s="29"/>
      <c r="AV234" s="29"/>
      <c r="AW234" s="29"/>
      <c r="AX234" s="29"/>
    </row>
    <row r="235" spans="38:50" s="2" customFormat="1" ht="12">
      <c r="AL235" s="10"/>
      <c r="AM235" s="10"/>
      <c r="AN235" s="10"/>
      <c r="AO235" s="19"/>
      <c r="AP235" s="29"/>
      <c r="AQ235" s="29"/>
      <c r="AR235" s="29"/>
      <c r="AS235" s="29"/>
      <c r="AT235" s="29"/>
      <c r="AU235" s="29"/>
      <c r="AV235" s="29"/>
      <c r="AW235" s="29"/>
      <c r="AX235" s="29"/>
    </row>
    <row r="236" spans="38:50" s="2" customFormat="1" ht="12">
      <c r="AL236" s="10"/>
      <c r="AM236" s="10"/>
      <c r="AN236" s="10"/>
      <c r="AO236" s="19"/>
      <c r="AP236" s="29"/>
      <c r="AQ236" s="29"/>
      <c r="AR236" s="29"/>
      <c r="AS236" s="29"/>
      <c r="AT236" s="29"/>
      <c r="AU236" s="29"/>
      <c r="AV236" s="29"/>
      <c r="AW236" s="29"/>
      <c r="AX236" s="29"/>
    </row>
    <row r="237" spans="38:50" s="2" customFormat="1" ht="12">
      <c r="AL237" s="10"/>
      <c r="AM237" s="10"/>
      <c r="AN237" s="10"/>
      <c r="AO237" s="19"/>
      <c r="AP237" s="29"/>
      <c r="AQ237" s="29"/>
      <c r="AR237" s="29"/>
      <c r="AS237" s="29"/>
      <c r="AT237" s="29"/>
      <c r="AU237" s="29"/>
      <c r="AV237" s="29"/>
      <c r="AW237" s="29"/>
      <c r="AX237" s="29"/>
    </row>
    <row r="238" spans="38:50" s="2" customFormat="1" ht="12">
      <c r="AL238" s="10"/>
      <c r="AM238" s="10"/>
      <c r="AN238" s="10"/>
      <c r="AO238" s="19"/>
      <c r="AP238" s="29"/>
      <c r="AQ238" s="29"/>
      <c r="AR238" s="29"/>
      <c r="AS238" s="29"/>
      <c r="AT238" s="29"/>
      <c r="AU238" s="29"/>
      <c r="AV238" s="29"/>
      <c r="AW238" s="29"/>
      <c r="AX238" s="29"/>
    </row>
    <row r="239" spans="38:50" s="2" customFormat="1" ht="12">
      <c r="AL239" s="10"/>
      <c r="AM239" s="10"/>
      <c r="AN239" s="10"/>
      <c r="AO239" s="19"/>
      <c r="AP239" s="29"/>
      <c r="AQ239" s="29"/>
      <c r="AR239" s="29"/>
      <c r="AS239" s="29"/>
      <c r="AT239" s="29"/>
      <c r="AU239" s="29"/>
      <c r="AV239" s="29"/>
      <c r="AW239" s="29"/>
      <c r="AX239" s="29"/>
    </row>
    <row r="240" spans="38:50" s="2" customFormat="1" ht="12">
      <c r="AL240" s="10"/>
      <c r="AM240" s="10"/>
      <c r="AN240" s="10"/>
      <c r="AO240" s="19"/>
      <c r="AP240" s="29"/>
      <c r="AQ240" s="29"/>
      <c r="AR240" s="29"/>
      <c r="AS240" s="29"/>
      <c r="AT240" s="29"/>
      <c r="AU240" s="29"/>
      <c r="AV240" s="29"/>
      <c r="AW240" s="29"/>
      <c r="AX240" s="29"/>
    </row>
    <row r="241" spans="38:50" s="2" customFormat="1" ht="12">
      <c r="AL241" s="10"/>
      <c r="AM241" s="10"/>
      <c r="AN241" s="10"/>
      <c r="AO241" s="19"/>
      <c r="AP241" s="29"/>
      <c r="AQ241" s="29"/>
      <c r="AR241" s="29"/>
      <c r="AS241" s="29"/>
      <c r="AT241" s="29"/>
      <c r="AU241" s="29"/>
      <c r="AV241" s="29"/>
      <c r="AW241" s="29"/>
      <c r="AX241" s="29"/>
    </row>
    <row r="242" spans="38:50" s="2" customFormat="1" ht="12">
      <c r="AL242" s="10"/>
      <c r="AM242" s="10"/>
      <c r="AN242" s="10"/>
      <c r="AO242" s="19"/>
      <c r="AP242" s="29"/>
      <c r="AQ242" s="29"/>
      <c r="AR242" s="29"/>
      <c r="AS242" s="29"/>
      <c r="AT242" s="29"/>
      <c r="AU242" s="29"/>
      <c r="AV242" s="29"/>
      <c r="AW242" s="29"/>
      <c r="AX242" s="29"/>
    </row>
    <row r="243" spans="38:50" s="2" customFormat="1" ht="12">
      <c r="AL243" s="10"/>
      <c r="AM243" s="10"/>
      <c r="AN243" s="10"/>
      <c r="AO243" s="19"/>
      <c r="AP243" s="29"/>
      <c r="AQ243" s="29"/>
      <c r="AR243" s="29"/>
      <c r="AS243" s="29"/>
      <c r="AT243" s="29"/>
      <c r="AU243" s="29"/>
      <c r="AV243" s="29"/>
      <c r="AW243" s="29"/>
      <c r="AX243" s="29"/>
    </row>
    <row r="244" spans="38:50" s="2" customFormat="1" ht="12">
      <c r="AL244" s="10"/>
      <c r="AM244" s="10"/>
      <c r="AN244" s="10"/>
      <c r="AO244" s="19"/>
      <c r="AP244" s="29"/>
      <c r="AQ244" s="29"/>
      <c r="AR244" s="29"/>
      <c r="AS244" s="29"/>
      <c r="AT244" s="29"/>
      <c r="AU244" s="29"/>
      <c r="AV244" s="29"/>
      <c r="AW244" s="29"/>
      <c r="AX244" s="29"/>
    </row>
    <row r="245" spans="38:50" s="2" customFormat="1" ht="12">
      <c r="AL245" s="10"/>
      <c r="AM245" s="10"/>
      <c r="AN245" s="10"/>
      <c r="AO245" s="19"/>
      <c r="AP245" s="29"/>
      <c r="AQ245" s="29"/>
      <c r="AR245" s="29"/>
      <c r="AS245" s="29"/>
      <c r="AT245" s="29"/>
      <c r="AU245" s="29"/>
      <c r="AV245" s="29"/>
      <c r="AW245" s="29"/>
      <c r="AX245" s="29"/>
    </row>
    <row r="246" spans="38:50" s="2" customFormat="1" ht="12">
      <c r="AL246" s="10"/>
      <c r="AM246" s="10"/>
      <c r="AN246" s="10"/>
      <c r="AO246" s="19"/>
      <c r="AP246" s="29"/>
      <c r="AQ246" s="29"/>
      <c r="AR246" s="29"/>
      <c r="AS246" s="29"/>
      <c r="AT246" s="29"/>
      <c r="AU246" s="29"/>
      <c r="AV246" s="29"/>
      <c r="AW246" s="29"/>
      <c r="AX246" s="29"/>
    </row>
    <row r="247" spans="38:50" s="2" customFormat="1" ht="12">
      <c r="AL247" s="10"/>
      <c r="AM247" s="10"/>
      <c r="AN247" s="10"/>
      <c r="AO247" s="19"/>
      <c r="AP247" s="29"/>
      <c r="AQ247" s="29"/>
      <c r="AR247" s="29"/>
      <c r="AS247" s="29"/>
      <c r="AT247" s="29"/>
      <c r="AU247" s="29"/>
      <c r="AV247" s="29"/>
      <c r="AW247" s="29"/>
      <c r="AX247" s="29"/>
    </row>
    <row r="248" spans="38:50" s="2" customFormat="1" ht="12">
      <c r="AL248" s="10"/>
      <c r="AM248" s="10"/>
      <c r="AN248" s="10"/>
      <c r="AO248" s="19"/>
      <c r="AP248" s="29"/>
      <c r="AQ248" s="29"/>
      <c r="AR248" s="29"/>
      <c r="AS248" s="29"/>
      <c r="AT248" s="29"/>
      <c r="AU248" s="29"/>
      <c r="AV248" s="29"/>
      <c r="AW248" s="29"/>
      <c r="AX248" s="29"/>
    </row>
    <row r="249" spans="38:50" s="2" customFormat="1" ht="12">
      <c r="AL249" s="10"/>
      <c r="AM249" s="10"/>
      <c r="AN249" s="10"/>
      <c r="AO249" s="19"/>
      <c r="AP249" s="29"/>
      <c r="AQ249" s="29"/>
      <c r="AR249" s="29"/>
      <c r="AS249" s="29"/>
      <c r="AT249" s="29"/>
      <c r="AU249" s="29"/>
      <c r="AV249" s="29"/>
      <c r="AW249" s="29"/>
      <c r="AX249" s="29"/>
    </row>
    <row r="250" spans="38:50" s="2" customFormat="1" ht="12">
      <c r="AL250" s="10"/>
      <c r="AM250" s="10"/>
      <c r="AN250" s="10"/>
      <c r="AO250" s="19"/>
      <c r="AP250" s="29"/>
      <c r="AQ250" s="29"/>
      <c r="AR250" s="29"/>
      <c r="AS250" s="29"/>
      <c r="AT250" s="29"/>
      <c r="AU250" s="29"/>
      <c r="AV250" s="29"/>
      <c r="AW250" s="29"/>
      <c r="AX250" s="29"/>
    </row>
    <row r="251" spans="38:50" s="2" customFormat="1" ht="12">
      <c r="AL251" s="10"/>
      <c r="AM251" s="10"/>
      <c r="AN251" s="10"/>
      <c r="AO251" s="19"/>
      <c r="AP251" s="29"/>
      <c r="AQ251" s="29"/>
      <c r="AR251" s="29"/>
      <c r="AS251" s="29"/>
      <c r="AT251" s="29"/>
      <c r="AU251" s="29"/>
      <c r="AV251" s="29"/>
      <c r="AW251" s="29"/>
      <c r="AX251" s="29"/>
    </row>
    <row r="252" spans="38:50" s="2" customFormat="1" ht="12">
      <c r="AL252" s="10"/>
      <c r="AM252" s="10"/>
      <c r="AN252" s="10"/>
      <c r="AO252" s="19"/>
      <c r="AP252" s="29"/>
      <c r="AQ252" s="29"/>
      <c r="AR252" s="29"/>
      <c r="AS252" s="29"/>
      <c r="AT252" s="29"/>
      <c r="AU252" s="29"/>
      <c r="AV252" s="29"/>
      <c r="AW252" s="29"/>
      <c r="AX252" s="29"/>
    </row>
    <row r="253" spans="38:50" s="2" customFormat="1" ht="12">
      <c r="AL253" s="10"/>
      <c r="AM253" s="10"/>
      <c r="AN253" s="10"/>
      <c r="AO253" s="19"/>
      <c r="AP253" s="29"/>
      <c r="AQ253" s="29"/>
      <c r="AR253" s="29"/>
      <c r="AS253" s="29"/>
      <c r="AT253" s="29"/>
      <c r="AU253" s="29"/>
      <c r="AV253" s="29"/>
      <c r="AW253" s="29"/>
      <c r="AX253" s="29"/>
    </row>
    <row r="254" spans="38:50" s="2" customFormat="1" ht="12">
      <c r="AL254" s="10"/>
      <c r="AM254" s="10"/>
      <c r="AN254" s="10"/>
      <c r="AO254" s="19"/>
      <c r="AP254" s="29"/>
      <c r="AQ254" s="29"/>
      <c r="AR254" s="29"/>
      <c r="AS254" s="29"/>
      <c r="AT254" s="29"/>
      <c r="AU254" s="29"/>
      <c r="AV254" s="29"/>
      <c r="AW254" s="29"/>
      <c r="AX254" s="29"/>
    </row>
    <row r="255" spans="38:50" s="2" customFormat="1" ht="12">
      <c r="AL255" s="10"/>
      <c r="AM255" s="10"/>
      <c r="AN255" s="10"/>
      <c r="AO255" s="19"/>
      <c r="AP255" s="29"/>
      <c r="AQ255" s="29"/>
      <c r="AR255" s="29"/>
      <c r="AS255" s="29"/>
      <c r="AT255" s="29"/>
      <c r="AU255" s="29"/>
      <c r="AV255" s="29"/>
      <c r="AW255" s="29"/>
      <c r="AX255" s="29"/>
    </row>
    <row r="256" spans="38:50" s="2" customFormat="1" ht="12">
      <c r="AL256" s="10"/>
      <c r="AM256" s="10"/>
      <c r="AN256" s="10"/>
      <c r="AO256" s="19"/>
      <c r="AP256" s="29"/>
      <c r="AQ256" s="29"/>
      <c r="AR256" s="29"/>
      <c r="AS256" s="29"/>
      <c r="AT256" s="29"/>
      <c r="AU256" s="29"/>
      <c r="AV256" s="29"/>
      <c r="AW256" s="29"/>
      <c r="AX256" s="29"/>
    </row>
    <row r="257" spans="38:50" s="2" customFormat="1" ht="12">
      <c r="AL257" s="10"/>
      <c r="AM257" s="10"/>
      <c r="AN257" s="10"/>
      <c r="AO257" s="19"/>
      <c r="AP257" s="29"/>
      <c r="AQ257" s="29"/>
      <c r="AR257" s="29"/>
      <c r="AS257" s="29"/>
      <c r="AT257" s="29"/>
      <c r="AU257" s="29"/>
      <c r="AV257" s="29"/>
      <c r="AW257" s="29"/>
      <c r="AX257" s="29"/>
    </row>
    <row r="258" spans="38:50" s="2" customFormat="1" ht="12">
      <c r="AL258" s="10"/>
      <c r="AM258" s="10"/>
      <c r="AN258" s="10"/>
      <c r="AO258" s="19"/>
      <c r="AP258" s="29"/>
      <c r="AQ258" s="29"/>
      <c r="AR258" s="29"/>
      <c r="AS258" s="29"/>
      <c r="AT258" s="29"/>
      <c r="AU258" s="29"/>
      <c r="AV258" s="29"/>
      <c r="AW258" s="29"/>
      <c r="AX258" s="29"/>
    </row>
    <row r="259" spans="38:50" s="2" customFormat="1" ht="12">
      <c r="AL259" s="10"/>
      <c r="AM259" s="10"/>
      <c r="AN259" s="10"/>
      <c r="AO259" s="19"/>
      <c r="AP259" s="29"/>
      <c r="AQ259" s="29"/>
      <c r="AR259" s="29"/>
      <c r="AS259" s="29"/>
      <c r="AT259" s="29"/>
      <c r="AU259" s="29"/>
      <c r="AV259" s="29"/>
      <c r="AW259" s="29"/>
      <c r="AX259" s="29"/>
    </row>
    <row r="260" spans="38:50" s="2" customFormat="1" ht="12">
      <c r="AL260" s="10"/>
      <c r="AM260" s="10"/>
      <c r="AN260" s="10"/>
      <c r="AO260" s="19"/>
      <c r="AP260" s="29"/>
      <c r="AQ260" s="29"/>
      <c r="AR260" s="29"/>
      <c r="AS260" s="29"/>
      <c r="AT260" s="29"/>
      <c r="AU260" s="29"/>
      <c r="AV260" s="29"/>
      <c r="AW260" s="29"/>
      <c r="AX260" s="29"/>
    </row>
    <row r="261" spans="38:50" s="2" customFormat="1" ht="12">
      <c r="AL261" s="10"/>
      <c r="AM261" s="10"/>
      <c r="AN261" s="10"/>
      <c r="AO261" s="19"/>
      <c r="AP261" s="29"/>
      <c r="AQ261" s="29"/>
      <c r="AR261" s="29"/>
      <c r="AS261" s="29"/>
      <c r="AT261" s="29"/>
      <c r="AU261" s="29"/>
      <c r="AV261" s="29"/>
      <c r="AW261" s="29"/>
      <c r="AX261" s="29"/>
    </row>
    <row r="262" spans="38:50" s="2" customFormat="1" ht="12">
      <c r="AL262" s="10"/>
      <c r="AM262" s="10"/>
      <c r="AN262" s="10"/>
      <c r="AO262" s="19"/>
      <c r="AP262" s="29"/>
      <c r="AQ262" s="29"/>
      <c r="AR262" s="29"/>
      <c r="AS262" s="29"/>
      <c r="AT262" s="29"/>
      <c r="AU262" s="29"/>
      <c r="AV262" s="29"/>
      <c r="AW262" s="29"/>
      <c r="AX262" s="29"/>
    </row>
    <row r="263" spans="38:50" s="2" customFormat="1" ht="12">
      <c r="AL263" s="10"/>
      <c r="AM263" s="10"/>
      <c r="AN263" s="10"/>
      <c r="AO263" s="19"/>
      <c r="AP263" s="29"/>
      <c r="AQ263" s="29"/>
      <c r="AR263" s="29"/>
      <c r="AS263" s="29"/>
      <c r="AT263" s="29"/>
      <c r="AU263" s="29"/>
      <c r="AV263" s="29"/>
      <c r="AW263" s="29"/>
      <c r="AX263" s="29"/>
    </row>
    <row r="264" spans="38:50" s="2" customFormat="1" ht="12">
      <c r="AL264" s="10"/>
      <c r="AM264" s="10"/>
      <c r="AN264" s="10"/>
      <c r="AO264" s="19"/>
      <c r="AP264" s="29"/>
      <c r="AQ264" s="29"/>
      <c r="AR264" s="29"/>
      <c r="AS264" s="29"/>
      <c r="AT264" s="29"/>
      <c r="AU264" s="29"/>
      <c r="AV264" s="29"/>
      <c r="AW264" s="29"/>
      <c r="AX264" s="29"/>
    </row>
    <row r="265" spans="38:50" s="2" customFormat="1" ht="12">
      <c r="AL265" s="10"/>
      <c r="AM265" s="10"/>
      <c r="AN265" s="10"/>
      <c r="AO265" s="19"/>
      <c r="AP265" s="29"/>
      <c r="AQ265" s="29"/>
      <c r="AR265" s="29"/>
      <c r="AS265" s="29"/>
      <c r="AT265" s="29"/>
      <c r="AU265" s="29"/>
      <c r="AV265" s="29"/>
      <c r="AW265" s="29"/>
      <c r="AX265" s="29"/>
    </row>
    <row r="266" spans="38:50" s="2" customFormat="1" ht="12">
      <c r="AL266" s="10"/>
      <c r="AM266" s="10"/>
      <c r="AN266" s="10"/>
      <c r="AO266" s="19"/>
      <c r="AP266" s="29"/>
      <c r="AQ266" s="29"/>
      <c r="AR266" s="29"/>
      <c r="AS266" s="29"/>
      <c r="AT266" s="29"/>
      <c r="AU266" s="29"/>
      <c r="AV266" s="29"/>
      <c r="AW266" s="29"/>
      <c r="AX266" s="29"/>
    </row>
    <row r="267" spans="38:50">
      <c r="AS267" s="29"/>
      <c r="AT267" s="29"/>
      <c r="AU267" s="29"/>
      <c r="AV267" s="29"/>
      <c r="AW267" s="29"/>
      <c r="AX267" s="29"/>
    </row>
    <row r="268" spans="38:50">
      <c r="AS268" s="29"/>
      <c r="AT268" s="29"/>
      <c r="AU268" s="29"/>
      <c r="AV268" s="29"/>
      <c r="AW268" s="29"/>
      <c r="AX268" s="29"/>
    </row>
    <row r="269" spans="38:50">
      <c r="AS269" s="29"/>
      <c r="AT269" s="29"/>
      <c r="AU269" s="29"/>
      <c r="AV269" s="29"/>
      <c r="AW269" s="29"/>
      <c r="AX269" s="29"/>
    </row>
    <row r="270" spans="38:50">
      <c r="AS270" s="29"/>
      <c r="AT270" s="29"/>
      <c r="AU270" s="29"/>
      <c r="AV270" s="29"/>
      <c r="AW270" s="29"/>
      <c r="AX270" s="29"/>
    </row>
    <row r="271" spans="38:50">
      <c r="AS271" s="29"/>
      <c r="AT271" s="29"/>
      <c r="AU271" s="29"/>
      <c r="AV271" s="29"/>
      <c r="AW271" s="29"/>
      <c r="AX271" s="29"/>
    </row>
    <row r="272" spans="38:50">
      <c r="AS272" s="29"/>
      <c r="AT272" s="29"/>
      <c r="AU272" s="29"/>
      <c r="AV272" s="29"/>
      <c r="AW272" s="29"/>
      <c r="AX272" s="29"/>
    </row>
    <row r="273" spans="45:50">
      <c r="AS273" s="29"/>
      <c r="AT273" s="29"/>
      <c r="AU273" s="29"/>
      <c r="AV273" s="29"/>
      <c r="AW273" s="29"/>
      <c r="AX273" s="29"/>
    </row>
    <row r="274" spans="45:50">
      <c r="AS274" s="29"/>
      <c r="AT274" s="29"/>
      <c r="AU274" s="29"/>
      <c r="AV274" s="29"/>
      <c r="AW274" s="29"/>
      <c r="AX274" s="29"/>
    </row>
  </sheetData>
  <sheetProtection password="DB51" sheet="1" objects="1" scenarios="1" selectLockedCells="1"/>
  <mergeCells count="138">
    <mergeCell ref="AD53:AE53"/>
    <mergeCell ref="AF55:AH55"/>
    <mergeCell ref="N53:X53"/>
    <mergeCell ref="AI53:AJ53"/>
    <mergeCell ref="AI55:AK55"/>
    <mergeCell ref="Z53:AB53"/>
    <mergeCell ref="AF53:AH53"/>
    <mergeCell ref="A58:AJ58"/>
    <mergeCell ref="A61:AJ61"/>
    <mergeCell ref="A54:AJ54"/>
    <mergeCell ref="A55:AE55"/>
    <mergeCell ref="W57:AJ57"/>
    <mergeCell ref="I57:J57"/>
    <mergeCell ref="A59:Q59"/>
    <mergeCell ref="A56:AJ56"/>
    <mergeCell ref="A60:AJ60"/>
    <mergeCell ref="O57:V57"/>
    <mergeCell ref="A53:I53"/>
    <mergeCell ref="R59:Y59"/>
    <mergeCell ref="Z59:AI59"/>
    <mergeCell ref="N52:X52"/>
    <mergeCell ref="Z51:AB51"/>
    <mergeCell ref="Z52:AB52"/>
    <mergeCell ref="A46:AJ46"/>
    <mergeCell ref="AA47:AE47"/>
    <mergeCell ref="A47:U47"/>
    <mergeCell ref="A50:I50"/>
    <mergeCell ref="A48:AJ48"/>
    <mergeCell ref="J49:Y49"/>
    <mergeCell ref="J50:Y50"/>
    <mergeCell ref="AD52:AJ52"/>
    <mergeCell ref="A52:I52"/>
    <mergeCell ref="Z50:AB50"/>
    <mergeCell ref="Z49:AB49"/>
    <mergeCell ref="AD49:AJ49"/>
    <mergeCell ref="AD50:AJ50"/>
    <mergeCell ref="AD51:AJ51"/>
    <mergeCell ref="A51:I51"/>
    <mergeCell ref="A62:Q62"/>
    <mergeCell ref="S62:AI62"/>
    <mergeCell ref="AI11:AK11"/>
    <mergeCell ref="A13:AK13"/>
    <mergeCell ref="A14:AK14"/>
    <mergeCell ref="AE15:AK15"/>
    <mergeCell ref="A17:AK17"/>
    <mergeCell ref="A18:AE18"/>
    <mergeCell ref="A40:AJ40"/>
    <mergeCell ref="A33:I33"/>
    <mergeCell ref="J41:AJ41"/>
    <mergeCell ref="AI33:AJ33"/>
    <mergeCell ref="AI39:AJ39"/>
    <mergeCell ref="A34:AJ34"/>
    <mergeCell ref="A35:I35"/>
    <mergeCell ref="J35:AJ35"/>
    <mergeCell ref="A36:AJ36"/>
    <mergeCell ref="AF39:AH39"/>
    <mergeCell ref="A37:AJ37"/>
    <mergeCell ref="J33:AE33"/>
    <mergeCell ref="AI45:AJ45"/>
    <mergeCell ref="AI47:AJ47"/>
    <mergeCell ref="J51:Y51"/>
    <mergeCell ref="AF30:AH30"/>
    <mergeCell ref="A1:AK1"/>
    <mergeCell ref="A20:AJ20"/>
    <mergeCell ref="A2:AK2"/>
    <mergeCell ref="A5:E5"/>
    <mergeCell ref="R4:X4"/>
    <mergeCell ref="AG10:AH10"/>
    <mergeCell ref="AF18:AH18"/>
    <mergeCell ref="F9:P9"/>
    <mergeCell ref="A8:AH8"/>
    <mergeCell ref="A9:E9"/>
    <mergeCell ref="R9:Y9"/>
    <mergeCell ref="R10:Y10"/>
    <mergeCell ref="A12:AK12"/>
    <mergeCell ref="AF19:AH19"/>
    <mergeCell ref="A7:AH7"/>
    <mergeCell ref="F4:P4"/>
    <mergeCell ref="Y4:AH4"/>
    <mergeCell ref="A4:E4"/>
    <mergeCell ref="A3:AK3"/>
    <mergeCell ref="AI4:AK4"/>
    <mergeCell ref="AI5:AK5"/>
    <mergeCell ref="AI7:AK8"/>
    <mergeCell ref="Z11:AF11"/>
    <mergeCell ref="F11:N11"/>
    <mergeCell ref="Y5:AH5"/>
    <mergeCell ref="AC15:AD15"/>
    <mergeCell ref="A6:AK6"/>
    <mergeCell ref="F5:G5"/>
    <mergeCell ref="R11:Y11"/>
    <mergeCell ref="A10:E10"/>
    <mergeCell ref="A11:E11"/>
    <mergeCell ref="Z10:AF10"/>
    <mergeCell ref="F10:P10"/>
    <mergeCell ref="Z9:AF9"/>
    <mergeCell ref="R5:X5"/>
    <mergeCell ref="I5:P5"/>
    <mergeCell ref="AI19:AJ19"/>
    <mergeCell ref="AG11:AH11"/>
    <mergeCell ref="AG9:AH9"/>
    <mergeCell ref="J26:AJ26"/>
    <mergeCell ref="J27:AJ27"/>
    <mergeCell ref="F26:I26"/>
    <mergeCell ref="F27:I27"/>
    <mergeCell ref="A19:AE19"/>
    <mergeCell ref="A24:AJ24"/>
    <mergeCell ref="A25:AJ25"/>
    <mergeCell ref="AF21:AH21"/>
    <mergeCell ref="A22:AJ22"/>
    <mergeCell ref="A21:AE21"/>
    <mergeCell ref="A23:AJ23"/>
    <mergeCell ref="A26:E26"/>
    <mergeCell ref="A27:E27"/>
    <mergeCell ref="A30:E30"/>
    <mergeCell ref="F28:I28"/>
    <mergeCell ref="F29:I29"/>
    <mergeCell ref="F30:I30"/>
    <mergeCell ref="W47:X47"/>
    <mergeCell ref="A44:AJ44"/>
    <mergeCell ref="J28:AJ28"/>
    <mergeCell ref="J29:AJ29"/>
    <mergeCell ref="A32:AJ32"/>
    <mergeCell ref="A31:AE31"/>
    <mergeCell ref="A28:E28"/>
    <mergeCell ref="A29:E29"/>
    <mergeCell ref="AF31:AH31"/>
    <mergeCell ref="AI30:AJ30"/>
    <mergeCell ref="AF33:AH33"/>
    <mergeCell ref="AF47:AH47"/>
    <mergeCell ref="A45:AE45"/>
    <mergeCell ref="J30:AE30"/>
    <mergeCell ref="A41:I41"/>
    <mergeCell ref="A42:AJ42"/>
    <mergeCell ref="A43:AJ43"/>
    <mergeCell ref="A38:AJ38"/>
    <mergeCell ref="A39:AE39"/>
    <mergeCell ref="AF45:AH45"/>
  </mergeCells>
  <conditionalFormatting sqref="Z9:AF9">
    <cfRule type="expression" dxfId="30" priority="15">
      <formula>$AO$10=TRUE</formula>
    </cfRule>
  </conditionalFormatting>
  <conditionalFormatting sqref="Z10:AF11">
    <cfRule type="expression" dxfId="29" priority="14">
      <formula>$AO$10=FALSE</formula>
    </cfRule>
  </conditionalFormatting>
  <conditionalFormatting sqref="R10:AH11">
    <cfRule type="expression" dxfId="28" priority="12">
      <formula>$AO$10=TRUE</formula>
    </cfRule>
  </conditionalFormatting>
  <conditionalFormatting sqref="AC49 Z49">
    <cfRule type="expression" dxfId="27" priority="11">
      <formula>$AO$49=FALSE</formula>
    </cfRule>
  </conditionalFormatting>
  <conditionalFormatting sqref="AC50 Z50">
    <cfRule type="expression" dxfId="26" priority="10">
      <formula>$AO$50=FALSE</formula>
    </cfRule>
  </conditionalFormatting>
  <conditionalFormatting sqref="AC51 Z51">
    <cfRule type="expression" dxfId="25" priority="9">
      <formula>$AO$51=FALSE</formula>
    </cfRule>
  </conditionalFormatting>
  <conditionalFormatting sqref="Z49">
    <cfRule type="expression" dxfId="24" priority="5">
      <formula>$AO$49=TRUE</formula>
    </cfRule>
  </conditionalFormatting>
  <conditionalFormatting sqref="Z50">
    <cfRule type="expression" dxfId="23" priority="3">
      <formula>$AO$50=TRUE</formula>
    </cfRule>
  </conditionalFormatting>
  <conditionalFormatting sqref="Z51">
    <cfRule type="expression" dxfId="22" priority="1">
      <formula>$AO$51=TRUE</formula>
    </cfRule>
  </conditionalFormatting>
  <pageMargins left="0.59055118110236227" right="0.39370078740157483" top="0.59055118110236227" bottom="0.70866141732283472" header="0.51181102362204722" footer="0.31496062992125984"/>
  <pageSetup paperSize="9" orientation="portrait" r:id="rId1"/>
  <headerFooter differentOddEven="1" scaleWithDoc="0">
    <oddHeader>&amp;R&amp;G</oddHeader>
    <oddFooter>&amp;L&amp;8gemäss Vollzugshilfe 6.21
Lärmtechnische Beurteilung von Luft-Wasser-Wärmepumpen&amp;R&amp;8 18. Dezember 2012</oddFooter>
  </headerFooter>
  <drawing r:id="rId2"/>
  <legacyDrawing r:id="rId3"/>
  <legacyDrawingHF r:id="rId4"/>
  <controls>
    <control shapeId="1082" r:id="rId5" name="OptionButton1"/>
    <control shapeId="1083" r:id="rId6" name="OptionButton2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2"/>
  <dimension ref="A1"/>
  <sheetViews>
    <sheetView workbookViewId="0"/>
  </sheetViews>
  <sheetFormatPr baseColWidth="10" defaultRowHeight="12.75"/>
  <cols>
    <col min="1" max="16384" width="11" style="1"/>
  </cols>
  <sheetData/>
  <pageMargins left="1.1811023622047245" right="0.78740157480314965" top="0.78740157480314965" bottom="0.78740157480314965" header="0.51181102362204722" footer="0.51181102362204722"/>
  <pageSetup paperSize="9" orientation="portrait" r:id="rId1"/>
  <headerFooter scaleWithDoc="0">
    <oddHeader>&amp;R&amp;G</oddHeader>
    <oddFooter>&amp;L&amp;8&amp;F&amp;R&amp;8&amp;P /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Tabelle3"/>
  <dimension ref="A1"/>
  <sheetViews>
    <sheetView workbookViewId="0"/>
  </sheetViews>
  <sheetFormatPr baseColWidth="10" defaultRowHeight="12.75"/>
  <cols>
    <col min="1" max="16384" width="11" style="1"/>
  </cols>
  <sheetData/>
  <pageMargins left="1.1811023622047245" right="0.78740157480314965" top="0.78740157480314965" bottom="0.78740157480314965" header="0.51181102362204722" footer="0.51181102362204722"/>
  <pageSetup paperSize="9" orientation="portrait" r:id="rId1"/>
  <headerFooter scaleWithDoc="0">
    <oddHeader>&amp;R&amp;G</oddHeader>
    <oddFooter>&amp;L&amp;8&amp;F&amp;R&amp;8&amp;P /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Tabelle4"/>
  <dimension ref="A1:DF266"/>
  <sheetViews>
    <sheetView zoomScaleNormal="100" zoomScaleSheetLayoutView="160" workbookViewId="0">
      <selection activeCell="A12" sqref="A12:AK12"/>
    </sheetView>
  </sheetViews>
  <sheetFormatPr baseColWidth="10" defaultRowHeight="12.75"/>
  <cols>
    <col min="1" max="35" width="2.125" style="47" customWidth="1"/>
    <col min="36" max="36" width="4.375" style="47" customWidth="1"/>
    <col min="37" max="37" width="2.125" style="47" customWidth="1"/>
    <col min="38" max="40" width="2.125" style="44" customWidth="1"/>
    <col min="41" max="41" width="10.625" style="45" hidden="1" customWidth="1"/>
    <col min="42" max="44" width="10.625" style="46" hidden="1" customWidth="1"/>
    <col min="45" max="45" width="14.25" style="46" hidden="1" customWidth="1"/>
    <col min="46" max="50" width="2.125" style="46" hidden="1" customWidth="1"/>
    <col min="51" max="110" width="2.125" style="47" hidden="1" customWidth="1"/>
    <col min="111" max="116" width="11" style="47" customWidth="1"/>
    <col min="117" max="16384" width="11" style="47"/>
  </cols>
  <sheetData>
    <row r="1" spans="1:50" ht="18">
      <c r="A1" s="132" t="s">
        <v>93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</row>
    <row r="2" spans="1:50">
      <c r="A2" s="133" t="s">
        <v>94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</row>
    <row r="3" spans="1:50">
      <c r="A3" s="134" t="s">
        <v>95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</row>
    <row r="4" spans="1:50" s="51" customFormat="1" ht="12">
      <c r="A4" s="135" t="s">
        <v>5</v>
      </c>
      <c r="B4" s="135"/>
      <c r="C4" s="135"/>
      <c r="D4" s="135"/>
      <c r="E4" s="135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72"/>
      <c r="R4" s="135" t="s">
        <v>96</v>
      </c>
      <c r="S4" s="135"/>
      <c r="T4" s="135"/>
      <c r="U4" s="135"/>
      <c r="V4" s="135"/>
      <c r="W4" s="135"/>
      <c r="X4" s="135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37"/>
      <c r="AK4" s="137"/>
      <c r="AL4" s="48"/>
      <c r="AM4" s="48"/>
      <c r="AN4" s="48"/>
      <c r="AO4" s="49"/>
      <c r="AP4" s="50"/>
      <c r="AQ4" s="50"/>
      <c r="AR4" s="50"/>
      <c r="AS4" s="50"/>
      <c r="AT4" s="50"/>
      <c r="AU4" s="50"/>
      <c r="AV4" s="50"/>
      <c r="AW4" s="50"/>
      <c r="AX4" s="50"/>
    </row>
    <row r="5" spans="1:50" s="51" customFormat="1" ht="12">
      <c r="A5" s="135" t="s">
        <v>97</v>
      </c>
      <c r="B5" s="135"/>
      <c r="C5" s="135"/>
      <c r="D5" s="135"/>
      <c r="E5" s="135"/>
      <c r="F5" s="136"/>
      <c r="G5" s="136"/>
      <c r="H5" s="72"/>
      <c r="I5" s="136"/>
      <c r="J5" s="136"/>
      <c r="K5" s="136"/>
      <c r="L5" s="136"/>
      <c r="M5" s="136"/>
      <c r="N5" s="136"/>
      <c r="O5" s="136"/>
      <c r="P5" s="136"/>
      <c r="Q5" s="72"/>
      <c r="R5" s="135" t="s">
        <v>9</v>
      </c>
      <c r="S5" s="135"/>
      <c r="T5" s="135"/>
      <c r="U5" s="135"/>
      <c r="V5" s="135"/>
      <c r="W5" s="135"/>
      <c r="X5" s="135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7"/>
      <c r="AJ5" s="137"/>
      <c r="AK5" s="137"/>
      <c r="AL5" s="48"/>
      <c r="AM5" s="48"/>
      <c r="AN5" s="48"/>
      <c r="AO5" s="52"/>
      <c r="AP5" s="50"/>
      <c r="AQ5" s="50"/>
      <c r="AR5" s="50"/>
      <c r="AS5" s="50"/>
      <c r="AT5" s="50"/>
      <c r="AU5" s="50"/>
      <c r="AV5" s="50"/>
      <c r="AW5" s="50"/>
      <c r="AX5" s="50"/>
    </row>
    <row r="6" spans="1:50" ht="9" customHeight="1">
      <c r="A6" s="138"/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</row>
    <row r="7" spans="1:50" ht="12.75" customHeight="1">
      <c r="A7" s="139" t="s">
        <v>98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40" t="s">
        <v>99</v>
      </c>
      <c r="AJ7" s="140"/>
      <c r="AK7" s="140"/>
    </row>
    <row r="8" spans="1:50">
      <c r="A8" s="133" t="s">
        <v>100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40"/>
      <c r="AJ8" s="140"/>
      <c r="AK8" s="140"/>
    </row>
    <row r="9" spans="1:50" s="51" customFormat="1" ht="13.5">
      <c r="A9" s="135" t="s">
        <v>101</v>
      </c>
      <c r="B9" s="135"/>
      <c r="C9" s="135"/>
      <c r="D9" s="135"/>
      <c r="E9" s="135"/>
      <c r="F9" s="118" t="s">
        <v>78</v>
      </c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72"/>
      <c r="R9" s="135" t="s">
        <v>102</v>
      </c>
      <c r="S9" s="135"/>
      <c r="T9" s="135"/>
      <c r="U9" s="135"/>
      <c r="V9" s="135"/>
      <c r="W9" s="135"/>
      <c r="X9" s="135"/>
      <c r="Y9" s="135"/>
      <c r="Z9" s="141"/>
      <c r="AA9" s="141"/>
      <c r="AB9" s="141"/>
      <c r="AC9" s="141"/>
      <c r="AD9" s="141"/>
      <c r="AE9" s="141"/>
      <c r="AF9" s="141"/>
      <c r="AG9" s="142" t="s">
        <v>12</v>
      </c>
      <c r="AH9" s="142"/>
      <c r="AI9" s="72"/>
      <c r="AJ9" s="72"/>
      <c r="AK9" s="72"/>
      <c r="AL9" s="48"/>
      <c r="AM9" s="48"/>
      <c r="AN9" s="48"/>
      <c r="AO9" s="53">
        <v>1</v>
      </c>
      <c r="AP9" s="50"/>
      <c r="AQ9" s="50"/>
      <c r="AR9" s="50"/>
      <c r="AS9" s="50"/>
      <c r="AT9" s="50"/>
      <c r="AU9" s="50" t="s">
        <v>41</v>
      </c>
      <c r="AV9" s="50"/>
      <c r="AW9" s="50"/>
      <c r="AX9" s="50"/>
    </row>
    <row r="10" spans="1:50" s="51" customFormat="1" ht="18.75" customHeight="1">
      <c r="A10" s="143" t="s">
        <v>103</v>
      </c>
      <c r="B10" s="143"/>
      <c r="C10" s="143"/>
      <c r="D10" s="143"/>
      <c r="E10" s="143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72"/>
      <c r="R10" s="144" t="s">
        <v>104</v>
      </c>
      <c r="S10" s="145"/>
      <c r="T10" s="145"/>
      <c r="U10" s="145"/>
      <c r="V10" s="145"/>
      <c r="W10" s="145"/>
      <c r="X10" s="145"/>
      <c r="Y10" s="145"/>
      <c r="Z10" s="146">
        <f>VLOOKUP(AO9,Datenquelle!A8:F61,3,FALSE)</f>
        <v>0</v>
      </c>
      <c r="AA10" s="146"/>
      <c r="AB10" s="146"/>
      <c r="AC10" s="146"/>
      <c r="AD10" s="146"/>
      <c r="AE10" s="146"/>
      <c r="AF10" s="146"/>
      <c r="AG10" s="147" t="s">
        <v>12</v>
      </c>
      <c r="AH10" s="148"/>
      <c r="AI10" s="72"/>
      <c r="AJ10" s="72"/>
      <c r="AK10" s="72"/>
      <c r="AL10" s="48"/>
      <c r="AM10" s="48"/>
      <c r="AN10" s="48"/>
      <c r="AO10" s="52" t="b">
        <v>0</v>
      </c>
      <c r="AP10" s="50"/>
      <c r="AQ10" s="50"/>
      <c r="AR10" s="50"/>
      <c r="AS10" s="50"/>
      <c r="AT10" s="50"/>
      <c r="AU10" s="50"/>
      <c r="AV10" s="50"/>
      <c r="AW10" s="50"/>
      <c r="AX10" s="50"/>
    </row>
    <row r="11" spans="1:50" s="51" customFormat="1" ht="13.5">
      <c r="A11" s="143" t="s">
        <v>105</v>
      </c>
      <c r="B11" s="143"/>
      <c r="C11" s="143"/>
      <c r="D11" s="143"/>
      <c r="E11" s="143"/>
      <c r="F11" s="149">
        <f>VLOOKUP(AO9,Datenquelle!A8:F61,5,FALSE)</f>
        <v>0</v>
      </c>
      <c r="G11" s="149"/>
      <c r="H11" s="149"/>
      <c r="I11" s="149"/>
      <c r="J11" s="149"/>
      <c r="K11" s="149"/>
      <c r="L11" s="149"/>
      <c r="M11" s="149"/>
      <c r="N11" s="149"/>
      <c r="O11" s="73" t="s">
        <v>48</v>
      </c>
      <c r="P11" s="74"/>
      <c r="Q11" s="72"/>
      <c r="R11" s="150" t="s">
        <v>106</v>
      </c>
      <c r="S11" s="151"/>
      <c r="T11" s="151"/>
      <c r="U11" s="151"/>
      <c r="V11" s="151"/>
      <c r="W11" s="151"/>
      <c r="X11" s="151"/>
      <c r="Y11" s="151"/>
      <c r="Z11" s="124">
        <f>VLOOKUP(AO9,Datenquelle!A8:F61,6,FALSE)</f>
        <v>0</v>
      </c>
      <c r="AA11" s="124"/>
      <c r="AB11" s="124"/>
      <c r="AC11" s="124"/>
      <c r="AD11" s="124"/>
      <c r="AE11" s="124"/>
      <c r="AF11" s="124"/>
      <c r="AG11" s="151" t="s">
        <v>14</v>
      </c>
      <c r="AH11" s="152"/>
      <c r="AI11" s="153"/>
      <c r="AJ11" s="137"/>
      <c r="AK11" s="137"/>
      <c r="AL11" s="48"/>
      <c r="AM11" s="48"/>
      <c r="AN11" s="48"/>
      <c r="AO11" s="52"/>
      <c r="AP11" s="50"/>
      <c r="AQ11" s="50"/>
      <c r="AR11" s="50"/>
      <c r="AS11" s="50"/>
      <c r="AT11" s="50"/>
      <c r="AU11" s="50"/>
      <c r="AV11" s="50"/>
      <c r="AW11" s="50"/>
      <c r="AX11" s="50"/>
    </row>
    <row r="12" spans="1:50" s="51" customFormat="1" ht="6" customHeight="1">
      <c r="A12" s="143"/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48"/>
      <c r="AM12" s="48"/>
      <c r="AN12" s="48"/>
      <c r="AO12" s="53"/>
      <c r="AP12" s="50"/>
      <c r="AQ12" s="50"/>
      <c r="AR12" s="50"/>
      <c r="AS12" s="50"/>
      <c r="AT12" s="50"/>
      <c r="AU12" s="50"/>
      <c r="AV12" s="50"/>
      <c r="AW12" s="50"/>
      <c r="AX12" s="50"/>
    </row>
    <row r="13" spans="1:50" s="51" customFormat="1" ht="12">
      <c r="A13" s="135" t="s">
        <v>107</v>
      </c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48"/>
      <c r="AM13" s="48"/>
      <c r="AN13" s="48"/>
      <c r="AO13" s="53"/>
      <c r="AP13" s="50"/>
      <c r="AQ13" s="50"/>
      <c r="AR13" s="50"/>
      <c r="AS13" s="50"/>
      <c r="AT13" s="50"/>
      <c r="AU13" s="50"/>
      <c r="AV13" s="50"/>
      <c r="AW13" s="50"/>
      <c r="AX13" s="50"/>
    </row>
    <row r="14" spans="1:50" s="51" customFormat="1" ht="6" hidden="1" customHeight="1">
      <c r="A14" s="154"/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48"/>
      <c r="AM14" s="48"/>
      <c r="AN14" s="48"/>
      <c r="AO14" s="53"/>
      <c r="AP14" s="50"/>
      <c r="AQ14" s="50"/>
      <c r="AR14" s="50"/>
      <c r="AS14" s="50"/>
      <c r="AT14" s="50"/>
      <c r="AU14" s="50"/>
      <c r="AV14" s="50"/>
      <c r="AW14" s="50"/>
      <c r="AX14" s="50"/>
    </row>
    <row r="15" spans="1:50" s="51" customFormat="1" hidden="1">
      <c r="A15" s="54" t="s">
        <v>16</v>
      </c>
      <c r="E15" s="47"/>
      <c r="AB15" s="71" t="s">
        <v>35</v>
      </c>
      <c r="AC15" s="155" t="e">
        <f>IF(AO15&lt;0,0,AO15)</f>
        <v>#NUM!</v>
      </c>
      <c r="AD15" s="155"/>
      <c r="AE15" s="156" t="s">
        <v>17</v>
      </c>
      <c r="AF15" s="156"/>
      <c r="AG15" s="156"/>
      <c r="AH15" s="156"/>
      <c r="AI15" s="156"/>
      <c r="AJ15" s="156"/>
      <c r="AK15" s="156"/>
      <c r="AL15" s="48"/>
      <c r="AM15" s="48"/>
      <c r="AN15" s="48"/>
      <c r="AO15" s="55" t="e">
        <f>IF(F11="","",IF(AF18="",0,IF(F11&lt;10,(AF18-58),(AF18-(58+(F11-10)*0.5)))))</f>
        <v>#NUM!</v>
      </c>
      <c r="AP15" s="50"/>
      <c r="AQ15" s="50"/>
      <c r="AR15" s="50"/>
      <c r="AS15" s="50"/>
      <c r="AT15" s="50"/>
      <c r="AU15" s="50"/>
      <c r="AV15" s="50"/>
      <c r="AW15" s="50"/>
      <c r="AX15" s="50"/>
    </row>
    <row r="16" spans="1:50" s="51" customFormat="1" ht="12" hidden="1">
      <c r="A16" s="51" t="s">
        <v>18</v>
      </c>
      <c r="AB16" s="71"/>
      <c r="AC16" s="56"/>
      <c r="AD16" s="57"/>
      <c r="AE16" s="57"/>
      <c r="AL16" s="48"/>
      <c r="AM16" s="48"/>
      <c r="AN16" s="48"/>
      <c r="AO16" s="53"/>
      <c r="AP16" s="50"/>
      <c r="AQ16" s="50"/>
      <c r="AR16" s="50"/>
      <c r="AS16" s="50"/>
      <c r="AT16" s="50"/>
      <c r="AU16" s="50"/>
      <c r="AV16" s="50"/>
      <c r="AW16" s="50"/>
      <c r="AX16" s="50"/>
    </row>
    <row r="17" spans="1:50" s="51" customFormat="1" ht="9.75" customHeight="1">
      <c r="A17" s="156"/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  <c r="AL17" s="48"/>
      <c r="AM17" s="48"/>
      <c r="AN17" s="48"/>
      <c r="AO17" s="53"/>
      <c r="AP17" s="50"/>
      <c r="AQ17" s="50"/>
      <c r="AR17" s="50"/>
      <c r="AS17" s="50"/>
      <c r="AT17" s="50"/>
      <c r="AU17" s="50"/>
      <c r="AV17" s="50"/>
      <c r="AW17" s="50"/>
      <c r="AX17" s="50"/>
    </row>
    <row r="18" spans="1:50" s="51" customFormat="1" ht="13.5">
      <c r="A18" s="135" t="s">
        <v>108</v>
      </c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57" t="e">
        <f>IF(AO10=FALSE,IF(Z10="","",(Z10+20*LOG10(Z11)+11-3)),Z9)</f>
        <v>#NUM!</v>
      </c>
      <c r="AG18" s="157"/>
      <c r="AH18" s="157"/>
      <c r="AI18" s="51" t="s">
        <v>12</v>
      </c>
      <c r="AL18" s="48"/>
      <c r="AM18" s="48"/>
      <c r="AN18" s="48"/>
      <c r="AO18" s="53"/>
      <c r="AP18" s="50"/>
      <c r="AQ18" s="50"/>
      <c r="AR18" s="50"/>
      <c r="AS18" s="50"/>
      <c r="AT18" s="50"/>
      <c r="AU18" s="50"/>
      <c r="AV18" s="50"/>
      <c r="AW18" s="50"/>
      <c r="AX18" s="50"/>
    </row>
    <row r="19" spans="1:50" s="51" customFormat="1" ht="12">
      <c r="A19" s="143" t="s">
        <v>109</v>
      </c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58">
        <v>50</v>
      </c>
      <c r="AG19" s="158"/>
      <c r="AH19" s="158"/>
      <c r="AI19" s="156" t="s">
        <v>14</v>
      </c>
      <c r="AJ19" s="156"/>
      <c r="AL19" s="48"/>
      <c r="AM19" s="48"/>
      <c r="AN19" s="48"/>
      <c r="AO19" s="53"/>
      <c r="AP19" s="50"/>
      <c r="AQ19" s="50"/>
      <c r="AR19" s="50"/>
      <c r="AS19" s="50"/>
      <c r="AT19" s="50"/>
      <c r="AU19" s="50"/>
      <c r="AV19" s="50"/>
      <c r="AW19" s="50"/>
      <c r="AX19" s="50"/>
    </row>
    <row r="20" spans="1:50" s="51" customFormat="1" ht="12">
      <c r="A20" s="154"/>
      <c r="B20" s="154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L20" s="48"/>
      <c r="AM20" s="48"/>
      <c r="AN20" s="48"/>
      <c r="AO20" s="53"/>
      <c r="AP20" s="50"/>
      <c r="AQ20" s="50"/>
      <c r="AR20" s="50"/>
      <c r="AS20" s="50"/>
      <c r="AT20" s="50"/>
      <c r="AU20" s="50"/>
      <c r="AV20" s="50"/>
      <c r="AW20" s="50"/>
      <c r="AX20" s="50"/>
    </row>
    <row r="21" spans="1:50" s="51" customFormat="1" ht="12">
      <c r="A21" s="159" t="s">
        <v>110</v>
      </c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60">
        <f>IF(AO21=1,45,50)</f>
        <v>45</v>
      </c>
      <c r="AG21" s="160"/>
      <c r="AH21" s="160"/>
      <c r="AI21" s="51" t="s">
        <v>12</v>
      </c>
      <c r="AL21" s="48"/>
      <c r="AM21" s="48"/>
      <c r="AN21" s="48"/>
      <c r="AO21" s="53">
        <v>1</v>
      </c>
      <c r="AP21" s="50"/>
      <c r="AQ21" s="50"/>
      <c r="AR21" s="50"/>
      <c r="AS21" s="50"/>
      <c r="AT21" s="50"/>
      <c r="AU21" s="50"/>
      <c r="AV21" s="50"/>
      <c r="AW21" s="50"/>
      <c r="AX21" s="50"/>
    </row>
    <row r="22" spans="1:50" s="51" customFormat="1" ht="11.25" customHeight="1">
      <c r="A22" s="154"/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L22" s="48"/>
      <c r="AM22" s="48"/>
      <c r="AN22" s="48"/>
      <c r="AO22" s="53"/>
      <c r="AP22" s="50"/>
      <c r="AQ22" s="50"/>
      <c r="AR22" s="50"/>
      <c r="AS22" s="50"/>
      <c r="AT22" s="50"/>
      <c r="AU22" s="50"/>
      <c r="AV22" s="50"/>
      <c r="AW22" s="50"/>
      <c r="AX22" s="50"/>
    </row>
    <row r="23" spans="1:50" s="51" customFormat="1">
      <c r="A23" s="134" t="s">
        <v>111</v>
      </c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L23" s="48"/>
      <c r="AM23" s="48"/>
      <c r="AN23" s="48"/>
      <c r="AO23" s="53"/>
      <c r="AP23" s="50"/>
      <c r="AQ23" s="50"/>
      <c r="AR23" s="50"/>
      <c r="AS23" s="50"/>
      <c r="AT23" s="50"/>
      <c r="AU23" s="50"/>
      <c r="AV23" s="50"/>
      <c r="AW23" s="50"/>
      <c r="AX23" s="50"/>
    </row>
    <row r="24" spans="1:50" s="51" customFormat="1" ht="6" customHeight="1">
      <c r="A24" s="154"/>
      <c r="B24" s="154"/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L24" s="48"/>
      <c r="AM24" s="48"/>
      <c r="AN24" s="48"/>
      <c r="AO24" s="53"/>
      <c r="AP24" s="50"/>
      <c r="AQ24" s="50"/>
      <c r="AR24" s="50"/>
      <c r="AS24" s="50"/>
      <c r="AT24" s="50"/>
      <c r="AU24" s="50"/>
      <c r="AV24" s="50"/>
      <c r="AW24" s="50"/>
      <c r="AX24" s="50"/>
    </row>
    <row r="25" spans="1:50" s="51" customFormat="1" ht="12">
      <c r="A25" s="161" t="s">
        <v>112</v>
      </c>
      <c r="B25" s="161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161"/>
      <c r="AH25" s="161"/>
      <c r="AI25" s="161"/>
      <c r="AJ25" s="161"/>
      <c r="AL25" s="48"/>
      <c r="AM25" s="48"/>
      <c r="AN25" s="48"/>
      <c r="AO25" s="53"/>
      <c r="AP25" s="50"/>
      <c r="AQ25" s="50"/>
      <c r="AR25" s="50"/>
      <c r="AS25" s="50"/>
      <c r="AT25" s="50"/>
      <c r="AU25" s="50"/>
      <c r="AV25" s="50"/>
      <c r="AW25" s="50"/>
      <c r="AX25" s="50"/>
    </row>
    <row r="26" spans="1:50" s="51" customFormat="1" ht="16.5" customHeight="1">
      <c r="A26" s="135" t="s">
        <v>113</v>
      </c>
      <c r="B26" s="135"/>
      <c r="C26" s="135"/>
      <c r="D26" s="135"/>
      <c r="E26" s="135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L26" s="48"/>
      <c r="AM26" s="48"/>
      <c r="AN26" s="48"/>
      <c r="AO26" s="53">
        <v>1</v>
      </c>
      <c r="AP26" s="50"/>
      <c r="AQ26" s="50"/>
      <c r="AR26" s="50"/>
      <c r="AS26" s="50"/>
      <c r="AT26" s="50"/>
      <c r="AU26" s="50"/>
      <c r="AV26" s="50"/>
      <c r="AW26" s="50"/>
      <c r="AX26" s="50"/>
    </row>
    <row r="27" spans="1:50" s="51" customFormat="1" ht="16.5" customHeight="1">
      <c r="A27" s="135" t="s">
        <v>114</v>
      </c>
      <c r="B27" s="135"/>
      <c r="C27" s="135"/>
      <c r="D27" s="135"/>
      <c r="E27" s="135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L27" s="48"/>
      <c r="AM27" s="48"/>
      <c r="AN27" s="48"/>
      <c r="AO27" s="53"/>
      <c r="AP27" s="50"/>
      <c r="AQ27" s="50"/>
      <c r="AR27" s="50"/>
      <c r="AS27" s="50"/>
      <c r="AT27" s="50"/>
      <c r="AU27" s="50"/>
      <c r="AV27" s="50"/>
      <c r="AW27" s="50"/>
      <c r="AX27" s="50"/>
    </row>
    <row r="28" spans="1:50" s="51" customFormat="1" ht="16.5" customHeight="1">
      <c r="A28" s="154"/>
      <c r="B28" s="154"/>
      <c r="C28" s="154"/>
      <c r="D28" s="154"/>
      <c r="E28" s="154"/>
      <c r="F28" s="162"/>
      <c r="G28" s="162"/>
      <c r="H28" s="162"/>
      <c r="I28" s="162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L28" s="48"/>
      <c r="AM28" s="48"/>
      <c r="AN28" s="48"/>
      <c r="AO28" s="53"/>
      <c r="AP28" s="50"/>
      <c r="AQ28" s="50"/>
      <c r="AR28" s="50"/>
      <c r="AS28" s="50"/>
      <c r="AT28" s="50"/>
      <c r="AU28" s="50"/>
      <c r="AV28" s="50"/>
      <c r="AW28" s="50"/>
      <c r="AX28" s="50"/>
    </row>
    <row r="29" spans="1:50" s="51" customFormat="1" ht="16.5" customHeight="1">
      <c r="A29" s="154"/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L29" s="48"/>
      <c r="AM29" s="48"/>
      <c r="AN29" s="48"/>
      <c r="AO29" s="53"/>
      <c r="AP29" s="50"/>
      <c r="AQ29" s="50"/>
      <c r="AR29" s="50"/>
      <c r="AS29" s="50"/>
      <c r="AT29" s="50"/>
      <c r="AU29" s="50"/>
      <c r="AV29" s="50"/>
      <c r="AW29" s="50"/>
      <c r="AX29" s="50"/>
    </row>
    <row r="30" spans="1:50" s="51" customFormat="1" ht="16.5" customHeight="1">
      <c r="A30" s="154"/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60">
        <f>IF(AO26=1,6,IF(AO26=2,9,IF(AO26=3,6,IF(AO26=4,9,3))))</f>
        <v>6</v>
      </c>
      <c r="AG30" s="160"/>
      <c r="AH30" s="160"/>
      <c r="AI30" s="156" t="s">
        <v>15</v>
      </c>
      <c r="AJ30" s="156"/>
      <c r="AL30" s="48"/>
      <c r="AM30" s="48"/>
      <c r="AN30" s="48"/>
      <c r="AO30" s="53"/>
      <c r="AP30" s="50"/>
      <c r="AQ30" s="50"/>
      <c r="AR30" s="50"/>
      <c r="AS30" s="50"/>
      <c r="AT30" s="50"/>
      <c r="AU30" s="50"/>
      <c r="AV30" s="50"/>
      <c r="AW30" s="50"/>
      <c r="AX30" s="50"/>
    </row>
    <row r="31" spans="1:50" s="51" customFormat="1" ht="16.5" customHeight="1">
      <c r="A31" s="135" t="s">
        <v>115</v>
      </c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63" t="e">
        <f>IF(AF19="","",IF(AF18="","",AF18-11+AF30-20*LOG(AF19))+1)</f>
        <v>#NUM!</v>
      </c>
      <c r="AG31" s="163"/>
      <c r="AH31" s="163"/>
      <c r="AI31" s="51" t="s">
        <v>12</v>
      </c>
      <c r="AL31" s="48"/>
      <c r="AM31" s="48"/>
      <c r="AN31" s="48"/>
      <c r="AO31" s="53"/>
      <c r="AP31" s="50"/>
      <c r="AQ31" s="50"/>
      <c r="AR31" s="50"/>
      <c r="AS31" s="50"/>
      <c r="AT31" s="50"/>
      <c r="AU31" s="50"/>
      <c r="AV31" s="50"/>
      <c r="AW31" s="50"/>
      <c r="AX31" s="50"/>
    </row>
    <row r="32" spans="1:50" s="51" customFormat="1" ht="6" customHeight="1">
      <c r="A32" s="154"/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L32" s="48"/>
      <c r="AM32" s="48"/>
      <c r="AN32" s="48"/>
      <c r="AO32" s="53"/>
      <c r="AP32" s="50"/>
      <c r="AQ32" s="50"/>
      <c r="AR32" s="50"/>
      <c r="AS32" s="50"/>
      <c r="AT32" s="50"/>
      <c r="AU32" s="50"/>
      <c r="AV32" s="50"/>
      <c r="AW32" s="50"/>
      <c r="AX32" s="50"/>
    </row>
    <row r="33" spans="1:50" s="51" customFormat="1" ht="15" customHeight="1">
      <c r="A33" s="135" t="s">
        <v>116</v>
      </c>
      <c r="B33" s="135"/>
      <c r="C33" s="135"/>
      <c r="D33" s="135"/>
      <c r="E33" s="135"/>
      <c r="F33" s="135"/>
      <c r="G33" s="135"/>
      <c r="H33" s="135"/>
      <c r="I33" s="135"/>
      <c r="J33" s="135" t="s">
        <v>117</v>
      </c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64">
        <v>10</v>
      </c>
      <c r="AG33" s="164"/>
      <c r="AH33" s="164"/>
      <c r="AI33" s="156" t="s">
        <v>15</v>
      </c>
      <c r="AJ33" s="156"/>
      <c r="AL33" s="48"/>
      <c r="AM33" s="48"/>
      <c r="AN33" s="48"/>
      <c r="AO33" s="53"/>
      <c r="AP33" s="50"/>
      <c r="AQ33" s="50"/>
      <c r="AR33" s="50"/>
      <c r="AS33" s="50"/>
      <c r="AT33" s="50"/>
      <c r="AU33" s="50"/>
      <c r="AV33" s="50"/>
      <c r="AW33" s="50"/>
      <c r="AX33" s="50"/>
    </row>
    <row r="34" spans="1:50" s="51" customFormat="1" ht="6" customHeight="1">
      <c r="A34" s="154"/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L34" s="48"/>
      <c r="AM34" s="48"/>
      <c r="AN34" s="48"/>
      <c r="AO34" s="53"/>
      <c r="AP34" s="50"/>
      <c r="AQ34" s="50"/>
      <c r="AR34" s="50"/>
      <c r="AS34" s="50"/>
      <c r="AT34" s="50"/>
      <c r="AU34" s="50"/>
      <c r="AV34" s="50"/>
      <c r="AW34" s="50"/>
      <c r="AX34" s="50"/>
    </row>
    <row r="35" spans="1:50" s="51" customFormat="1" ht="15" customHeight="1">
      <c r="A35" s="135" t="s">
        <v>118</v>
      </c>
      <c r="B35" s="135"/>
      <c r="C35" s="135"/>
      <c r="D35" s="135"/>
      <c r="E35" s="135"/>
      <c r="F35" s="135"/>
      <c r="G35" s="135"/>
      <c r="H35" s="135"/>
      <c r="I35" s="135"/>
      <c r="J35" s="135" t="s">
        <v>119</v>
      </c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L35" s="48"/>
      <c r="AM35" s="48"/>
      <c r="AN35" s="48"/>
      <c r="AO35" s="53"/>
      <c r="AP35" s="50"/>
      <c r="AQ35" s="50"/>
      <c r="AR35" s="50"/>
      <c r="AS35" s="50"/>
      <c r="AT35" s="50"/>
      <c r="AU35" s="50"/>
      <c r="AV35" s="50"/>
      <c r="AW35" s="50"/>
      <c r="AX35" s="50"/>
    </row>
    <row r="36" spans="1:50" s="51" customFormat="1" ht="12">
      <c r="A36" s="154"/>
      <c r="B36" s="154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L36" s="48"/>
      <c r="AM36" s="48"/>
      <c r="AN36" s="48"/>
      <c r="AO36" s="53">
        <v>2</v>
      </c>
      <c r="AP36" s="50"/>
      <c r="AQ36" s="50"/>
      <c r="AR36" s="50"/>
      <c r="AS36" s="50"/>
      <c r="AT36" s="50"/>
      <c r="AU36" s="50"/>
      <c r="AV36" s="50"/>
      <c r="AW36" s="50"/>
      <c r="AX36" s="50"/>
    </row>
    <row r="37" spans="1:50" s="51" customFormat="1" ht="12">
      <c r="A37" s="154"/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L37" s="48"/>
      <c r="AM37" s="48"/>
      <c r="AN37" s="48"/>
      <c r="AO37" s="53"/>
      <c r="AP37" s="50"/>
      <c r="AQ37" s="50"/>
      <c r="AR37" s="50"/>
      <c r="AS37" s="50"/>
      <c r="AT37" s="50"/>
      <c r="AU37" s="50"/>
      <c r="AV37" s="50"/>
      <c r="AW37" s="50"/>
      <c r="AX37" s="50"/>
    </row>
    <row r="38" spans="1:50" s="51" customFormat="1" ht="12">
      <c r="A38" s="154"/>
      <c r="B38" s="154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L38" s="48"/>
      <c r="AM38" s="48"/>
      <c r="AN38" s="48"/>
      <c r="AO38" s="53"/>
      <c r="AP38" s="50"/>
      <c r="AQ38" s="50"/>
      <c r="AR38" s="50"/>
      <c r="AS38" s="50"/>
      <c r="AT38" s="50"/>
      <c r="AU38" s="50"/>
      <c r="AV38" s="50"/>
      <c r="AW38" s="50"/>
      <c r="AX38" s="50"/>
    </row>
    <row r="39" spans="1:50" s="51" customFormat="1" ht="12">
      <c r="A39" s="154"/>
      <c r="B39" s="154"/>
      <c r="C39" s="154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54"/>
      <c r="AE39" s="154"/>
      <c r="AF39" s="164">
        <f>IF(AO36=2,2,IF(AO36=3,4,IF(AO36=4,6,0)))</f>
        <v>2</v>
      </c>
      <c r="AG39" s="164"/>
      <c r="AH39" s="164"/>
      <c r="AI39" s="156" t="s">
        <v>15</v>
      </c>
      <c r="AJ39" s="156"/>
      <c r="AL39" s="48"/>
      <c r="AM39" s="48"/>
      <c r="AN39" s="48"/>
      <c r="AO39" s="53"/>
      <c r="AP39" s="50"/>
      <c r="AQ39" s="50"/>
      <c r="AR39" s="50"/>
      <c r="AS39" s="50"/>
      <c r="AT39" s="50"/>
      <c r="AU39" s="50"/>
      <c r="AV39" s="50"/>
      <c r="AW39" s="50"/>
      <c r="AX39" s="50"/>
    </row>
    <row r="40" spans="1:50" s="51" customFormat="1" ht="7.5" customHeight="1">
      <c r="A40" s="154"/>
      <c r="B40" s="154"/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154"/>
      <c r="AJ40" s="154"/>
      <c r="AL40" s="48"/>
      <c r="AM40" s="48"/>
      <c r="AN40" s="48"/>
      <c r="AO40" s="53"/>
      <c r="AP40" s="50"/>
      <c r="AQ40" s="50"/>
      <c r="AR40" s="50"/>
      <c r="AS40" s="50"/>
      <c r="AT40" s="50"/>
      <c r="AU40" s="50"/>
      <c r="AV40" s="50"/>
      <c r="AW40" s="50"/>
      <c r="AX40" s="50"/>
    </row>
    <row r="41" spans="1:50" s="51" customFormat="1" ht="15" customHeight="1">
      <c r="A41" s="135" t="s">
        <v>120</v>
      </c>
      <c r="B41" s="135"/>
      <c r="C41" s="135"/>
      <c r="D41" s="135"/>
      <c r="E41" s="135"/>
      <c r="F41" s="135"/>
      <c r="G41" s="135"/>
      <c r="H41" s="135"/>
      <c r="I41" s="135"/>
      <c r="J41" s="135" t="s">
        <v>121</v>
      </c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L41" s="48"/>
      <c r="AM41" s="48"/>
      <c r="AN41" s="48"/>
      <c r="AO41" s="53"/>
      <c r="AP41" s="50"/>
      <c r="AQ41" s="50"/>
      <c r="AR41" s="50"/>
      <c r="AS41" s="50"/>
      <c r="AT41" s="50"/>
      <c r="AU41" s="50"/>
      <c r="AV41" s="50"/>
      <c r="AW41" s="50"/>
      <c r="AX41" s="50"/>
    </row>
    <row r="42" spans="1:50" s="51" customFormat="1" ht="12">
      <c r="A42" s="154"/>
      <c r="B42" s="154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  <c r="AL42" s="48"/>
      <c r="AM42" s="48"/>
      <c r="AN42" s="48"/>
      <c r="AO42" s="53">
        <v>1</v>
      </c>
      <c r="AP42" s="50"/>
      <c r="AQ42" s="50"/>
      <c r="AR42" s="50"/>
      <c r="AS42" s="50"/>
      <c r="AT42" s="50"/>
      <c r="AU42" s="50"/>
      <c r="AV42" s="50"/>
      <c r="AW42" s="50"/>
      <c r="AX42" s="50"/>
    </row>
    <row r="43" spans="1:50" s="51" customFormat="1" ht="12">
      <c r="A43" s="154"/>
      <c r="B43" s="154"/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154"/>
      <c r="AL43" s="48"/>
      <c r="AM43" s="48"/>
      <c r="AN43" s="48"/>
      <c r="AO43" s="53"/>
      <c r="AP43" s="50"/>
      <c r="AQ43" s="50"/>
      <c r="AR43" s="50"/>
      <c r="AS43" s="50"/>
      <c r="AT43" s="50"/>
      <c r="AU43" s="50"/>
      <c r="AV43" s="50"/>
      <c r="AW43" s="50"/>
      <c r="AX43" s="50"/>
    </row>
    <row r="44" spans="1:50" s="51" customFormat="1" ht="12">
      <c r="A44" s="154"/>
      <c r="B44" s="154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L44" s="48"/>
      <c r="AM44" s="48"/>
      <c r="AN44" s="48"/>
      <c r="AO44" s="53"/>
      <c r="AP44" s="50"/>
      <c r="AQ44" s="50"/>
      <c r="AR44" s="50"/>
      <c r="AS44" s="50"/>
      <c r="AT44" s="50"/>
      <c r="AU44" s="50"/>
      <c r="AV44" s="50"/>
      <c r="AW44" s="50"/>
      <c r="AX44" s="50"/>
    </row>
    <row r="45" spans="1:50" s="51" customFormat="1" ht="12">
      <c r="A45" s="154"/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64">
        <f>IF(AO42=2,2,IF(AO42=3,4,IF(AO42=4,6,0)))</f>
        <v>0</v>
      </c>
      <c r="AG45" s="164"/>
      <c r="AH45" s="164"/>
      <c r="AI45" s="156" t="s">
        <v>15</v>
      </c>
      <c r="AJ45" s="156"/>
      <c r="AL45" s="48"/>
      <c r="AM45" s="48"/>
      <c r="AN45" s="48"/>
      <c r="AO45" s="53"/>
      <c r="AP45" s="50"/>
      <c r="AQ45" s="50"/>
      <c r="AR45" s="50"/>
      <c r="AS45" s="50"/>
      <c r="AT45" s="50"/>
      <c r="AU45" s="50"/>
      <c r="AV45" s="50"/>
      <c r="AW45" s="50"/>
      <c r="AX45" s="50"/>
    </row>
    <row r="46" spans="1:50" s="51" customFormat="1" ht="10.5" customHeight="1">
      <c r="A46" s="154"/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  <c r="AI46" s="154"/>
      <c r="AJ46" s="154"/>
      <c r="AL46" s="48"/>
      <c r="AM46" s="48"/>
      <c r="AN46" s="48"/>
      <c r="AO46" s="53"/>
      <c r="AP46" s="50"/>
      <c r="AQ46" s="50"/>
      <c r="AR46" s="50"/>
      <c r="AS46" s="50"/>
      <c r="AT46" s="50"/>
      <c r="AU46" s="50"/>
      <c r="AV46" s="50"/>
      <c r="AW46" s="50"/>
      <c r="AX46" s="50"/>
    </row>
    <row r="47" spans="1:50" s="51" customFormat="1" ht="15" customHeight="1">
      <c r="A47" s="72" t="s">
        <v>122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58"/>
      <c r="Y47" s="165">
        <v>720</v>
      </c>
      <c r="Z47" s="165"/>
      <c r="AA47" s="51" t="s">
        <v>123</v>
      </c>
      <c r="AF47" s="166">
        <f>10*LOG(Y47/720)</f>
        <v>0</v>
      </c>
      <c r="AG47" s="166"/>
      <c r="AH47" s="166"/>
      <c r="AI47" s="156" t="s">
        <v>15</v>
      </c>
      <c r="AJ47" s="156"/>
      <c r="AL47" s="48"/>
      <c r="AM47" s="48"/>
      <c r="AN47" s="48"/>
      <c r="AO47" s="53"/>
      <c r="AP47" s="50"/>
      <c r="AQ47" s="50"/>
      <c r="AR47" s="50"/>
      <c r="AS47" s="50"/>
      <c r="AT47" s="50"/>
      <c r="AU47" s="50"/>
      <c r="AV47" s="50"/>
      <c r="AW47" s="50"/>
      <c r="AX47" s="50"/>
    </row>
    <row r="48" spans="1:50" s="51" customFormat="1" ht="6" customHeight="1">
      <c r="A48" s="154"/>
      <c r="B48" s="154"/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  <c r="AI48" s="154"/>
      <c r="AJ48" s="154"/>
      <c r="AL48" s="48"/>
      <c r="AM48" s="48"/>
      <c r="AN48" s="48"/>
      <c r="AO48" s="53"/>
      <c r="AP48" s="50"/>
      <c r="AQ48" s="50"/>
      <c r="AR48" s="50"/>
      <c r="AS48" s="50"/>
      <c r="AT48" s="50"/>
      <c r="AU48" s="50"/>
      <c r="AV48" s="50"/>
      <c r="AW48" s="50"/>
      <c r="AX48" s="50"/>
    </row>
    <row r="49" spans="1:50" s="51" customFormat="1" ht="15" customHeight="1">
      <c r="A49" s="75" t="s">
        <v>124</v>
      </c>
      <c r="B49" s="70"/>
      <c r="C49" s="70"/>
      <c r="D49" s="70"/>
      <c r="E49" s="70"/>
      <c r="F49" s="70"/>
      <c r="G49" s="70"/>
      <c r="H49" s="70"/>
      <c r="I49" s="70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8">
        <v>-3</v>
      </c>
      <c r="AA49" s="168"/>
      <c r="AB49" s="168"/>
      <c r="AC49" s="51" t="s">
        <v>15</v>
      </c>
      <c r="AD49" s="167"/>
      <c r="AE49" s="167"/>
      <c r="AF49" s="167"/>
      <c r="AG49" s="167"/>
      <c r="AH49" s="167"/>
      <c r="AI49" s="167"/>
      <c r="AJ49" s="167"/>
      <c r="AL49" s="48"/>
      <c r="AM49" s="48"/>
      <c r="AN49" s="48" t="str">
        <f>IF(AO49=TRUE,Z49,"")</f>
        <v/>
      </c>
      <c r="AO49" s="53" t="b">
        <v>0</v>
      </c>
      <c r="AP49" s="50"/>
      <c r="AQ49" s="50"/>
      <c r="AR49" s="50"/>
      <c r="AS49" s="50"/>
      <c r="AT49" s="50"/>
      <c r="AU49" s="50"/>
      <c r="AV49" s="50"/>
      <c r="AW49" s="50"/>
      <c r="AX49" s="50"/>
    </row>
    <row r="50" spans="1:50" s="51" customFormat="1" ht="15" customHeight="1">
      <c r="A50" s="154"/>
      <c r="B50" s="154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154"/>
      <c r="W50" s="154"/>
      <c r="X50" s="154"/>
      <c r="Y50" s="154"/>
      <c r="Z50" s="168">
        <v>-5</v>
      </c>
      <c r="AA50" s="168"/>
      <c r="AB50" s="168"/>
      <c r="AC50" s="51" t="s">
        <v>15</v>
      </c>
      <c r="AD50" s="154"/>
      <c r="AE50" s="154"/>
      <c r="AF50" s="154"/>
      <c r="AG50" s="154"/>
      <c r="AH50" s="154"/>
      <c r="AI50" s="154"/>
      <c r="AJ50" s="154"/>
      <c r="AL50" s="48"/>
      <c r="AM50" s="48"/>
      <c r="AN50" s="48" t="str">
        <f>IF(AO50=TRUE,Z50,"")</f>
        <v/>
      </c>
      <c r="AO50" s="53" t="b">
        <v>0</v>
      </c>
      <c r="AP50" s="50"/>
      <c r="AQ50" s="50"/>
      <c r="AR50" s="50"/>
      <c r="AS50" s="50"/>
      <c r="AT50" s="50"/>
      <c r="AU50" s="50"/>
      <c r="AV50" s="50"/>
      <c r="AW50" s="50"/>
      <c r="AX50" s="50"/>
    </row>
    <row r="51" spans="1:50" s="51" customFormat="1" ht="15" customHeight="1">
      <c r="A51" s="154"/>
      <c r="B51" s="154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4"/>
      <c r="Q51" s="154"/>
      <c r="R51" s="154"/>
      <c r="S51" s="154"/>
      <c r="T51" s="154"/>
      <c r="U51" s="154"/>
      <c r="V51" s="154"/>
      <c r="W51" s="154"/>
      <c r="X51" s="154"/>
      <c r="Y51" s="154"/>
      <c r="Z51" s="168">
        <v>-6</v>
      </c>
      <c r="AA51" s="168"/>
      <c r="AB51" s="168"/>
      <c r="AC51" s="51" t="s">
        <v>15</v>
      </c>
      <c r="AD51" s="154"/>
      <c r="AE51" s="154"/>
      <c r="AF51" s="154"/>
      <c r="AG51" s="154"/>
      <c r="AH51" s="154"/>
      <c r="AI51" s="154"/>
      <c r="AJ51" s="154"/>
      <c r="AL51" s="48"/>
      <c r="AM51" s="48"/>
      <c r="AN51" s="48" t="str">
        <f>IF(AO51=TRUE,Z51,"")</f>
        <v/>
      </c>
      <c r="AO51" s="53" t="b">
        <v>0</v>
      </c>
      <c r="AP51" s="50"/>
      <c r="AQ51" s="50"/>
      <c r="AR51" s="50"/>
      <c r="AS51" s="50"/>
      <c r="AT51" s="50"/>
      <c r="AU51" s="50"/>
      <c r="AV51" s="50"/>
      <c r="AW51" s="50"/>
      <c r="AX51" s="50"/>
    </row>
    <row r="52" spans="1:50" s="51" customFormat="1" ht="12">
      <c r="A52" s="169"/>
      <c r="B52" s="169"/>
      <c r="C52" s="169"/>
      <c r="D52" s="169"/>
      <c r="E52" s="169"/>
      <c r="F52" s="169"/>
      <c r="G52" s="169"/>
      <c r="H52" s="169"/>
      <c r="I52" s="169"/>
      <c r="J52" s="50"/>
      <c r="K52" s="50"/>
      <c r="L52" s="50"/>
      <c r="M52" s="5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Z52" s="158"/>
      <c r="AA52" s="158"/>
      <c r="AB52" s="158"/>
      <c r="AC52" s="51" t="s">
        <v>15</v>
      </c>
      <c r="AD52" s="154"/>
      <c r="AE52" s="154"/>
      <c r="AF52" s="154"/>
      <c r="AG52" s="154"/>
      <c r="AH52" s="154"/>
      <c r="AI52" s="154"/>
      <c r="AJ52" s="154"/>
      <c r="AL52" s="48"/>
      <c r="AM52" s="48"/>
      <c r="AN52" s="48" t="str">
        <f>IF(AO52=TRUE,Z52,"")</f>
        <v/>
      </c>
      <c r="AO52" s="53" t="b">
        <v>0</v>
      </c>
      <c r="AP52" s="50"/>
      <c r="AQ52" s="50"/>
      <c r="AR52" s="50"/>
      <c r="AS52" s="50"/>
      <c r="AT52" s="50"/>
      <c r="AU52" s="50"/>
      <c r="AV52" s="50"/>
      <c r="AW52" s="50"/>
      <c r="AX52" s="50"/>
    </row>
    <row r="53" spans="1:50" s="51" customFormat="1" ht="12">
      <c r="A53" s="169"/>
      <c r="B53" s="169"/>
      <c r="C53" s="169"/>
      <c r="D53" s="169"/>
      <c r="E53" s="169"/>
      <c r="F53" s="169"/>
      <c r="G53" s="169"/>
      <c r="H53" s="169"/>
      <c r="I53" s="169"/>
      <c r="J53" s="50"/>
      <c r="K53" s="50"/>
      <c r="L53" s="50"/>
      <c r="M53" s="5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Z53" s="158"/>
      <c r="AA53" s="158"/>
      <c r="AB53" s="158"/>
      <c r="AC53" s="51" t="s">
        <v>15</v>
      </c>
      <c r="AD53" s="154"/>
      <c r="AE53" s="154"/>
      <c r="AF53" s="164">
        <f>SUM(AN49:AN53)</f>
        <v>0</v>
      </c>
      <c r="AG53" s="164"/>
      <c r="AH53" s="164"/>
      <c r="AI53" s="156" t="s">
        <v>15</v>
      </c>
      <c r="AJ53" s="156"/>
      <c r="AL53" s="48"/>
      <c r="AM53" s="48"/>
      <c r="AN53" s="48" t="str">
        <f>IF(AO53=TRUE,Z53,"")</f>
        <v/>
      </c>
      <c r="AO53" s="53" t="b">
        <v>0</v>
      </c>
      <c r="AP53" s="50"/>
      <c r="AQ53" s="50"/>
      <c r="AR53" s="50"/>
      <c r="AS53" s="50"/>
      <c r="AT53" s="50"/>
      <c r="AU53" s="50"/>
      <c r="AV53" s="50"/>
      <c r="AW53" s="50"/>
      <c r="AX53" s="50"/>
    </row>
    <row r="54" spans="1:50" s="51" customFormat="1" ht="6" customHeight="1">
      <c r="A54" s="154"/>
      <c r="B54" s="154"/>
      <c r="C54" s="154"/>
      <c r="D54" s="154"/>
      <c r="E54" s="154"/>
      <c r="F54" s="154"/>
      <c r="G54" s="154"/>
      <c r="H54" s="154"/>
      <c r="I54" s="154"/>
      <c r="J54" s="154"/>
      <c r="K54" s="154"/>
      <c r="L54" s="154"/>
      <c r="M54" s="154"/>
      <c r="N54" s="154"/>
      <c r="O54" s="154"/>
      <c r="P54" s="154"/>
      <c r="Q54" s="154"/>
      <c r="R54" s="154"/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  <c r="AI54" s="154"/>
      <c r="AJ54" s="154"/>
      <c r="AL54" s="48"/>
      <c r="AM54" s="48"/>
      <c r="AN54" s="48"/>
      <c r="AO54" s="53"/>
      <c r="AP54" s="50"/>
      <c r="AQ54" s="50"/>
      <c r="AR54" s="50"/>
      <c r="AS54" s="50"/>
      <c r="AT54" s="50"/>
      <c r="AU54" s="50"/>
      <c r="AV54" s="50"/>
      <c r="AW54" s="50"/>
      <c r="AX54" s="50"/>
    </row>
    <row r="55" spans="1:50" s="62" customFormat="1" ht="13.5">
      <c r="A55" s="161" t="s">
        <v>125</v>
      </c>
      <c r="B55" s="161"/>
      <c r="C55" s="161"/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71" t="e">
        <f>IF(AF31="","",AF31+AF33+AF39+AF45+AF47+AF53)</f>
        <v>#NUM!</v>
      </c>
      <c r="AG55" s="171"/>
      <c r="AH55" s="171"/>
      <c r="AI55" s="172" t="s">
        <v>12</v>
      </c>
      <c r="AJ55" s="172"/>
      <c r="AK55" s="172"/>
      <c r="AL55" s="59"/>
      <c r="AM55" s="59"/>
      <c r="AN55" s="59"/>
      <c r="AO55" s="60"/>
      <c r="AP55" s="61"/>
      <c r="AQ55" s="61"/>
      <c r="AR55" s="61"/>
      <c r="AS55" s="61"/>
      <c r="AT55" s="61"/>
      <c r="AU55" s="61"/>
      <c r="AV55" s="61"/>
      <c r="AW55" s="61"/>
      <c r="AX55" s="61"/>
    </row>
    <row r="56" spans="1:50" s="51" customFormat="1" ht="6" customHeight="1">
      <c r="A56" s="154"/>
      <c r="B56" s="154"/>
      <c r="C56" s="154"/>
      <c r="D56" s="154"/>
      <c r="E56" s="154"/>
      <c r="F56" s="154"/>
      <c r="G56" s="154"/>
      <c r="H56" s="154"/>
      <c r="I56" s="154"/>
      <c r="J56" s="154"/>
      <c r="K56" s="154"/>
      <c r="L56" s="154"/>
      <c r="M56" s="154"/>
      <c r="N56" s="154"/>
      <c r="O56" s="154"/>
      <c r="P56" s="154"/>
      <c r="Q56" s="154"/>
      <c r="R56" s="154"/>
      <c r="S56" s="154"/>
      <c r="T56" s="154"/>
      <c r="U56" s="154"/>
      <c r="V56" s="154"/>
      <c r="W56" s="154"/>
      <c r="X56" s="154"/>
      <c r="Y56" s="154"/>
      <c r="Z56" s="154"/>
      <c r="AA56" s="154"/>
      <c r="AB56" s="154"/>
      <c r="AC56" s="154"/>
      <c r="AD56" s="154"/>
      <c r="AE56" s="154"/>
      <c r="AF56" s="154"/>
      <c r="AG56" s="154"/>
      <c r="AH56" s="154"/>
      <c r="AI56" s="154"/>
      <c r="AJ56" s="154"/>
      <c r="AL56" s="48"/>
      <c r="AM56" s="48"/>
      <c r="AN56" s="48"/>
      <c r="AO56" s="53"/>
      <c r="AP56" s="50"/>
      <c r="AQ56" s="50"/>
      <c r="AR56" s="50"/>
      <c r="AS56" s="50"/>
      <c r="AT56" s="50"/>
      <c r="AU56" s="50"/>
      <c r="AV56" s="50"/>
      <c r="AW56" s="50"/>
      <c r="AX56" s="50"/>
    </row>
    <row r="57" spans="1:50" s="51" customFormat="1" ht="12">
      <c r="A57" s="72" t="s">
        <v>126</v>
      </c>
      <c r="K57" s="69">
        <f>AF21</f>
        <v>45</v>
      </c>
      <c r="L57" s="69"/>
      <c r="M57" s="72" t="s">
        <v>127</v>
      </c>
      <c r="P57" s="172" t="e">
        <f>IF(AF31="","",IF(AF55&lt;=AF21,"respectée.","pas respectée."))</f>
        <v>#NUM!</v>
      </c>
      <c r="Q57" s="172"/>
      <c r="R57" s="172"/>
      <c r="S57" s="172"/>
      <c r="T57" s="172"/>
      <c r="U57" s="172"/>
      <c r="V57" s="172"/>
      <c r="W57" s="172"/>
      <c r="AL57" s="48"/>
      <c r="AM57" s="48"/>
      <c r="AN57" s="48"/>
      <c r="AO57" s="53"/>
      <c r="AP57" s="50"/>
      <c r="AQ57" s="50"/>
      <c r="AR57" s="50"/>
      <c r="AS57" s="50"/>
      <c r="AT57" s="50"/>
      <c r="AU57" s="50"/>
      <c r="AV57" s="50"/>
      <c r="AW57" s="50"/>
      <c r="AX57" s="50"/>
    </row>
    <row r="58" spans="1:50" s="51" customFormat="1" ht="7.5" customHeight="1">
      <c r="A58" s="154"/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4"/>
      <c r="AE58" s="154"/>
      <c r="AF58" s="154"/>
      <c r="AG58" s="154"/>
      <c r="AH58" s="154"/>
      <c r="AI58" s="154"/>
      <c r="AJ58" s="154"/>
      <c r="AL58" s="48"/>
      <c r="AM58" s="48"/>
      <c r="AN58" s="48"/>
      <c r="AO58" s="53"/>
      <c r="AP58" s="50"/>
      <c r="AQ58" s="50"/>
      <c r="AR58" s="50"/>
      <c r="AS58" s="50"/>
      <c r="AT58" s="50"/>
      <c r="AU58" s="50"/>
      <c r="AV58" s="50"/>
      <c r="AW58" s="50"/>
      <c r="AX58" s="50"/>
    </row>
    <row r="59" spans="1:50" s="51" customFormat="1" ht="12">
      <c r="A59" s="161" t="s">
        <v>128</v>
      </c>
      <c r="B59" s="161"/>
      <c r="C59" s="161"/>
      <c r="D59" s="161"/>
      <c r="E59" s="161"/>
      <c r="F59" s="161"/>
      <c r="G59" s="161"/>
      <c r="H59" s="161"/>
      <c r="I59" s="161"/>
      <c r="J59" s="161"/>
      <c r="K59" s="161"/>
      <c r="L59" s="161"/>
      <c r="M59" s="161"/>
      <c r="N59" s="161"/>
      <c r="O59" s="161"/>
      <c r="P59" s="161"/>
      <c r="Q59" s="161"/>
      <c r="R59" s="154"/>
      <c r="S59" s="154"/>
      <c r="T59" s="154"/>
      <c r="U59" s="154"/>
      <c r="V59" s="154"/>
      <c r="W59" s="154"/>
      <c r="X59" s="154"/>
      <c r="Y59" s="154"/>
      <c r="Z59" s="154"/>
      <c r="AA59" s="154"/>
      <c r="AB59" s="154"/>
      <c r="AC59" s="154"/>
      <c r="AD59" s="154"/>
      <c r="AE59" s="154"/>
      <c r="AF59" s="154"/>
      <c r="AG59" s="154"/>
      <c r="AH59" s="154"/>
      <c r="AI59" s="154"/>
      <c r="AL59" s="48"/>
      <c r="AM59" s="48"/>
      <c r="AN59" s="48"/>
      <c r="AO59" s="53">
        <v>5</v>
      </c>
      <c r="AP59" s="50"/>
      <c r="AQ59" s="50"/>
      <c r="AR59" s="50"/>
      <c r="AS59" s="50"/>
      <c r="AT59" s="50"/>
      <c r="AU59" s="50"/>
      <c r="AV59" s="50"/>
      <c r="AW59" s="50"/>
      <c r="AX59" s="50"/>
    </row>
    <row r="60" spans="1:50" s="51" customFormat="1" ht="12">
      <c r="A60" s="154"/>
      <c r="B60" s="154"/>
      <c r="C60" s="154"/>
      <c r="D60" s="154"/>
      <c r="E60" s="154"/>
      <c r="F60" s="154"/>
      <c r="G60" s="154"/>
      <c r="H60" s="154"/>
      <c r="I60" s="154"/>
      <c r="J60" s="154"/>
      <c r="K60" s="154"/>
      <c r="L60" s="154"/>
      <c r="M60" s="154"/>
      <c r="N60" s="154"/>
      <c r="O60" s="154"/>
      <c r="P60" s="154"/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  <c r="AE60" s="154"/>
      <c r="AF60" s="154"/>
      <c r="AG60" s="154"/>
      <c r="AH60" s="154"/>
      <c r="AI60" s="154"/>
      <c r="AJ60" s="154"/>
      <c r="AL60" s="48"/>
      <c r="AM60" s="48"/>
      <c r="AN60" s="48"/>
      <c r="AO60" s="53"/>
      <c r="AP60" s="50"/>
      <c r="AQ60" s="50"/>
      <c r="AR60" s="50"/>
      <c r="AS60" s="50"/>
      <c r="AT60" s="50"/>
      <c r="AU60" s="50"/>
      <c r="AV60" s="50"/>
      <c r="AW60" s="50"/>
      <c r="AX60" s="50"/>
    </row>
    <row r="61" spans="1:50" s="62" customFormat="1" ht="12">
      <c r="A61" s="161" t="s">
        <v>129</v>
      </c>
      <c r="B61" s="161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1"/>
      <c r="Q61" s="161"/>
      <c r="R61" s="161"/>
      <c r="S61" s="161"/>
      <c r="T61" s="161"/>
      <c r="U61" s="161"/>
      <c r="V61" s="161"/>
      <c r="W61" s="161"/>
      <c r="X61" s="161"/>
      <c r="Y61" s="161"/>
      <c r="Z61" s="161"/>
      <c r="AA61" s="161"/>
      <c r="AB61" s="161"/>
      <c r="AC61" s="161"/>
      <c r="AD61" s="161"/>
      <c r="AE61" s="161"/>
      <c r="AF61" s="161"/>
      <c r="AG61" s="161"/>
      <c r="AH61" s="161"/>
      <c r="AI61" s="161"/>
      <c r="AJ61" s="161"/>
      <c r="AL61" s="59"/>
      <c r="AM61" s="59"/>
      <c r="AN61" s="59"/>
      <c r="AO61" s="60"/>
      <c r="AP61" s="61"/>
      <c r="AQ61" s="61"/>
      <c r="AR61" s="61"/>
      <c r="AS61" s="61"/>
      <c r="AT61" s="61"/>
      <c r="AU61" s="61"/>
      <c r="AV61" s="61"/>
      <c r="AW61" s="61"/>
      <c r="AX61" s="61"/>
    </row>
    <row r="62" spans="1:50" s="51" customFormat="1" ht="23.25" customHeight="1">
      <c r="A62" s="173"/>
      <c r="B62" s="173"/>
      <c r="C62" s="173"/>
      <c r="D62" s="173"/>
      <c r="E62" s="173"/>
      <c r="F62" s="173"/>
      <c r="G62" s="173"/>
      <c r="H62" s="173"/>
      <c r="I62" s="173"/>
      <c r="J62" s="173"/>
      <c r="K62" s="173"/>
      <c r="L62" s="173"/>
      <c r="M62" s="173"/>
      <c r="N62" s="173"/>
      <c r="O62" s="173"/>
      <c r="P62" s="173"/>
      <c r="Q62" s="173"/>
      <c r="R62" s="50"/>
      <c r="S62" s="173"/>
      <c r="T62" s="173"/>
      <c r="U62" s="173"/>
      <c r="V62" s="173"/>
      <c r="W62" s="173"/>
      <c r="X62" s="173"/>
      <c r="Y62" s="173"/>
      <c r="Z62" s="173"/>
      <c r="AA62" s="173"/>
      <c r="AB62" s="173"/>
      <c r="AC62" s="173"/>
      <c r="AD62" s="173"/>
      <c r="AE62" s="173"/>
      <c r="AF62" s="173"/>
      <c r="AG62" s="173"/>
      <c r="AH62" s="173"/>
      <c r="AI62" s="173"/>
      <c r="AL62" s="48"/>
      <c r="AM62" s="48"/>
      <c r="AN62" s="48"/>
      <c r="AO62" s="53"/>
      <c r="AP62" s="50"/>
      <c r="AQ62" s="50"/>
      <c r="AR62" s="50"/>
      <c r="AS62" s="50"/>
      <c r="AT62" s="50"/>
      <c r="AU62" s="50"/>
      <c r="AV62" s="50"/>
      <c r="AW62" s="50"/>
      <c r="AX62" s="50"/>
    </row>
    <row r="63" spans="1:50" s="65" customFormat="1" ht="8.25">
      <c r="A63" s="76" t="s">
        <v>130</v>
      </c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4"/>
      <c r="S63" s="77" t="s">
        <v>131</v>
      </c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4"/>
      <c r="AL63" s="66"/>
      <c r="AM63" s="66"/>
      <c r="AN63" s="66"/>
      <c r="AO63" s="67"/>
      <c r="AP63" s="68"/>
      <c r="AQ63" s="68"/>
      <c r="AR63" s="68"/>
      <c r="AS63" s="68"/>
      <c r="AT63" s="68"/>
      <c r="AU63" s="68"/>
      <c r="AV63" s="68"/>
      <c r="AW63" s="68"/>
      <c r="AX63" s="68"/>
    </row>
    <row r="64" spans="1:50" s="51" customFormat="1" ht="12">
      <c r="AL64" s="48"/>
      <c r="AM64" s="48"/>
      <c r="AN64" s="48"/>
      <c r="AO64" s="53"/>
      <c r="AP64" s="50"/>
      <c r="AQ64" s="50"/>
      <c r="AR64" s="50"/>
      <c r="AS64" s="50"/>
      <c r="AT64" s="50"/>
      <c r="AU64" s="50"/>
      <c r="AV64" s="50"/>
      <c r="AW64" s="50"/>
      <c r="AX64" s="50"/>
    </row>
    <row r="65" spans="38:50" s="51" customFormat="1" ht="12">
      <c r="AL65" s="48"/>
      <c r="AM65" s="48"/>
      <c r="AN65" s="48"/>
      <c r="AO65" s="53"/>
      <c r="AP65" s="50"/>
      <c r="AQ65" s="50"/>
      <c r="AR65" s="50"/>
      <c r="AS65" s="50"/>
      <c r="AT65" s="50"/>
      <c r="AU65" s="50"/>
      <c r="AV65" s="50"/>
      <c r="AW65" s="50"/>
      <c r="AX65" s="50"/>
    </row>
    <row r="66" spans="38:50" s="51" customFormat="1" ht="12">
      <c r="AL66" s="48"/>
      <c r="AM66" s="48"/>
      <c r="AN66" s="48"/>
      <c r="AO66" s="53"/>
      <c r="AP66" s="50"/>
      <c r="AQ66" s="50"/>
      <c r="AR66" s="50"/>
      <c r="AS66" s="50"/>
      <c r="AT66" s="50"/>
      <c r="AU66" s="50"/>
      <c r="AV66" s="50"/>
      <c r="AW66" s="50"/>
      <c r="AX66" s="50"/>
    </row>
    <row r="67" spans="38:50" s="51" customFormat="1" ht="12">
      <c r="AL67" s="48"/>
      <c r="AM67" s="48"/>
      <c r="AN67" s="48"/>
      <c r="AO67" s="53"/>
      <c r="AP67" s="50"/>
      <c r="AQ67" s="50"/>
      <c r="AR67" s="50"/>
      <c r="AS67" s="50"/>
      <c r="AT67" s="50"/>
      <c r="AU67" s="50"/>
      <c r="AV67" s="50"/>
      <c r="AW67" s="50"/>
      <c r="AX67" s="50"/>
    </row>
    <row r="68" spans="38:50" s="51" customFormat="1" ht="12">
      <c r="AL68" s="48"/>
      <c r="AM68" s="48"/>
      <c r="AN68" s="48"/>
      <c r="AO68" s="53"/>
      <c r="AP68" s="50"/>
      <c r="AQ68" s="50"/>
      <c r="AR68" s="50"/>
      <c r="AS68" s="50"/>
      <c r="AT68" s="50"/>
      <c r="AU68" s="50"/>
      <c r="AV68" s="50"/>
      <c r="AW68" s="50"/>
      <c r="AX68" s="50"/>
    </row>
    <row r="69" spans="38:50" s="51" customFormat="1" ht="12">
      <c r="AL69" s="48"/>
      <c r="AM69" s="48"/>
      <c r="AN69" s="48"/>
      <c r="AO69" s="53"/>
      <c r="AP69" s="50"/>
      <c r="AQ69" s="50"/>
      <c r="AR69" s="50"/>
      <c r="AS69" s="50"/>
      <c r="AT69" s="50"/>
      <c r="AU69" s="50"/>
      <c r="AV69" s="50"/>
      <c r="AW69" s="50"/>
      <c r="AX69" s="50"/>
    </row>
    <row r="70" spans="38:50" s="51" customFormat="1" ht="12">
      <c r="AL70" s="48"/>
      <c r="AM70" s="48"/>
      <c r="AN70" s="48"/>
      <c r="AO70" s="53"/>
      <c r="AP70" s="50"/>
      <c r="AQ70" s="50"/>
      <c r="AR70" s="50"/>
      <c r="AS70" s="50"/>
      <c r="AT70" s="50"/>
      <c r="AU70" s="50"/>
      <c r="AV70" s="50"/>
      <c r="AW70" s="50"/>
      <c r="AX70" s="50"/>
    </row>
    <row r="71" spans="38:50" s="51" customFormat="1" ht="12">
      <c r="AL71" s="48"/>
      <c r="AM71" s="48"/>
      <c r="AN71" s="48"/>
      <c r="AO71" s="53"/>
      <c r="AP71" s="50"/>
      <c r="AQ71" s="50"/>
      <c r="AR71" s="50"/>
      <c r="AS71" s="50"/>
      <c r="AT71" s="50"/>
      <c r="AU71" s="50"/>
      <c r="AV71" s="50"/>
      <c r="AW71" s="50"/>
      <c r="AX71" s="50"/>
    </row>
    <row r="72" spans="38:50" s="51" customFormat="1" ht="12">
      <c r="AL72" s="48"/>
      <c r="AM72" s="48"/>
      <c r="AN72" s="48"/>
      <c r="AO72" s="53"/>
      <c r="AP72" s="50"/>
      <c r="AQ72" s="50"/>
      <c r="AR72" s="50"/>
      <c r="AS72" s="50"/>
      <c r="AT72" s="50"/>
      <c r="AU72" s="50"/>
      <c r="AV72" s="50"/>
      <c r="AW72" s="50"/>
      <c r="AX72" s="50"/>
    </row>
    <row r="73" spans="38:50" s="51" customFormat="1" ht="12">
      <c r="AL73" s="48"/>
      <c r="AM73" s="48"/>
      <c r="AN73" s="48"/>
      <c r="AO73" s="53"/>
      <c r="AP73" s="50"/>
      <c r="AQ73" s="50"/>
      <c r="AR73" s="50"/>
      <c r="AS73" s="50"/>
      <c r="AT73" s="50"/>
      <c r="AU73" s="50"/>
      <c r="AV73" s="50"/>
      <c r="AW73" s="50"/>
      <c r="AX73" s="50"/>
    </row>
    <row r="74" spans="38:50" s="51" customFormat="1" ht="12">
      <c r="AL74" s="48"/>
      <c r="AM74" s="48"/>
      <c r="AN74" s="48"/>
      <c r="AO74" s="53"/>
      <c r="AP74" s="50"/>
      <c r="AQ74" s="50"/>
      <c r="AR74" s="50"/>
      <c r="AS74" s="50"/>
      <c r="AT74" s="50"/>
      <c r="AU74" s="50"/>
      <c r="AV74" s="50"/>
      <c r="AW74" s="50"/>
      <c r="AX74" s="50"/>
    </row>
    <row r="75" spans="38:50" s="51" customFormat="1" ht="12">
      <c r="AL75" s="48"/>
      <c r="AM75" s="48"/>
      <c r="AN75" s="48"/>
      <c r="AO75" s="53"/>
      <c r="AP75" s="50"/>
      <c r="AQ75" s="50"/>
      <c r="AR75" s="50"/>
      <c r="AS75" s="50"/>
      <c r="AT75" s="50"/>
      <c r="AU75" s="50"/>
      <c r="AV75" s="50"/>
      <c r="AW75" s="50"/>
      <c r="AX75" s="50"/>
    </row>
    <row r="76" spans="38:50" s="51" customFormat="1" ht="12">
      <c r="AL76" s="48"/>
      <c r="AM76" s="48"/>
      <c r="AN76" s="48"/>
      <c r="AO76" s="53"/>
      <c r="AP76" s="50"/>
      <c r="AQ76" s="50"/>
      <c r="AR76" s="50"/>
      <c r="AS76" s="50"/>
      <c r="AT76" s="50"/>
      <c r="AU76" s="50"/>
      <c r="AV76" s="50"/>
      <c r="AW76" s="50"/>
      <c r="AX76" s="50"/>
    </row>
    <row r="77" spans="38:50" s="51" customFormat="1" ht="12">
      <c r="AL77" s="48"/>
      <c r="AM77" s="48"/>
      <c r="AN77" s="48"/>
      <c r="AO77" s="53"/>
      <c r="AP77" s="50"/>
      <c r="AQ77" s="50"/>
      <c r="AR77" s="50"/>
      <c r="AS77" s="50"/>
      <c r="AT77" s="50"/>
      <c r="AU77" s="50"/>
      <c r="AV77" s="50"/>
      <c r="AW77" s="50"/>
      <c r="AX77" s="50"/>
    </row>
    <row r="78" spans="38:50" s="51" customFormat="1" ht="12">
      <c r="AL78" s="48"/>
      <c r="AM78" s="48"/>
      <c r="AN78" s="48"/>
      <c r="AO78" s="53"/>
      <c r="AP78" s="50"/>
      <c r="AQ78" s="50"/>
      <c r="AR78" s="50"/>
      <c r="AS78" s="50"/>
      <c r="AT78" s="50"/>
      <c r="AU78" s="50"/>
      <c r="AV78" s="50"/>
      <c r="AW78" s="50"/>
      <c r="AX78" s="50"/>
    </row>
    <row r="79" spans="38:50" s="51" customFormat="1" ht="12">
      <c r="AL79" s="48"/>
      <c r="AM79" s="48"/>
      <c r="AN79" s="48"/>
      <c r="AO79" s="53"/>
      <c r="AP79" s="50"/>
      <c r="AQ79" s="50"/>
      <c r="AR79" s="50"/>
      <c r="AS79" s="50"/>
      <c r="AT79" s="50"/>
      <c r="AU79" s="50"/>
      <c r="AV79" s="50"/>
      <c r="AW79" s="50"/>
      <c r="AX79" s="50"/>
    </row>
    <row r="80" spans="38:50" s="51" customFormat="1" ht="12">
      <c r="AL80" s="48"/>
      <c r="AM80" s="48"/>
      <c r="AN80" s="48"/>
      <c r="AO80" s="53"/>
      <c r="AP80" s="50"/>
      <c r="AQ80" s="50"/>
      <c r="AR80" s="50"/>
      <c r="AS80" s="50"/>
      <c r="AT80" s="50"/>
      <c r="AU80" s="50"/>
      <c r="AV80" s="50"/>
      <c r="AW80" s="50"/>
      <c r="AX80" s="50"/>
    </row>
    <row r="81" spans="38:50" s="51" customFormat="1" ht="12">
      <c r="AL81" s="48"/>
      <c r="AM81" s="48"/>
      <c r="AN81" s="48"/>
      <c r="AO81" s="53"/>
      <c r="AP81" s="50"/>
      <c r="AQ81" s="50"/>
      <c r="AR81" s="50"/>
      <c r="AS81" s="50"/>
      <c r="AT81" s="50"/>
      <c r="AU81" s="50"/>
      <c r="AV81" s="50"/>
      <c r="AW81" s="50"/>
      <c r="AX81" s="50"/>
    </row>
    <row r="82" spans="38:50" s="51" customFormat="1" ht="12">
      <c r="AL82" s="48"/>
      <c r="AM82" s="48"/>
      <c r="AN82" s="48"/>
      <c r="AO82" s="53"/>
      <c r="AP82" s="50"/>
      <c r="AQ82" s="50"/>
      <c r="AR82" s="50"/>
      <c r="AS82" s="50"/>
      <c r="AT82" s="50"/>
      <c r="AU82" s="50"/>
      <c r="AV82" s="50"/>
      <c r="AW82" s="50"/>
      <c r="AX82" s="50"/>
    </row>
    <row r="83" spans="38:50" s="51" customFormat="1" ht="12">
      <c r="AL83" s="48"/>
      <c r="AM83" s="48"/>
      <c r="AN83" s="48"/>
      <c r="AO83" s="53"/>
      <c r="AP83" s="50"/>
      <c r="AQ83" s="50"/>
      <c r="AR83" s="50"/>
      <c r="AS83" s="50"/>
      <c r="AT83" s="50"/>
      <c r="AU83" s="50"/>
      <c r="AV83" s="50"/>
      <c r="AW83" s="50"/>
      <c r="AX83" s="50"/>
    </row>
    <row r="84" spans="38:50" s="51" customFormat="1" ht="12">
      <c r="AL84" s="48"/>
      <c r="AM84" s="48"/>
      <c r="AN84" s="48"/>
      <c r="AO84" s="53"/>
      <c r="AP84" s="50"/>
      <c r="AQ84" s="50"/>
      <c r="AR84" s="50"/>
      <c r="AS84" s="50"/>
      <c r="AT84" s="50"/>
      <c r="AU84" s="50"/>
      <c r="AV84" s="50"/>
      <c r="AW84" s="50"/>
      <c r="AX84" s="50"/>
    </row>
    <row r="85" spans="38:50" s="51" customFormat="1" ht="12">
      <c r="AL85" s="48"/>
      <c r="AM85" s="48"/>
      <c r="AN85" s="48"/>
      <c r="AO85" s="53"/>
      <c r="AP85" s="50"/>
      <c r="AQ85" s="50"/>
      <c r="AR85" s="50"/>
      <c r="AS85" s="50"/>
      <c r="AT85" s="50"/>
      <c r="AU85" s="50"/>
      <c r="AV85" s="50"/>
      <c r="AW85" s="50"/>
      <c r="AX85" s="50"/>
    </row>
    <row r="86" spans="38:50" s="51" customFormat="1" ht="12">
      <c r="AL86" s="48"/>
      <c r="AM86" s="48"/>
      <c r="AN86" s="48"/>
      <c r="AO86" s="53"/>
      <c r="AP86" s="50"/>
      <c r="AQ86" s="50"/>
      <c r="AR86" s="50"/>
      <c r="AS86" s="50"/>
      <c r="AT86" s="50"/>
      <c r="AU86" s="50"/>
      <c r="AV86" s="50"/>
      <c r="AW86" s="50"/>
      <c r="AX86" s="50"/>
    </row>
    <row r="87" spans="38:50" s="51" customFormat="1" ht="12">
      <c r="AL87" s="48"/>
      <c r="AM87" s="48"/>
      <c r="AN87" s="48"/>
      <c r="AO87" s="53"/>
      <c r="AP87" s="50"/>
      <c r="AQ87" s="50"/>
      <c r="AR87" s="50"/>
      <c r="AS87" s="50"/>
      <c r="AT87" s="50"/>
      <c r="AU87" s="50"/>
      <c r="AV87" s="50"/>
      <c r="AW87" s="50"/>
      <c r="AX87" s="50"/>
    </row>
    <row r="88" spans="38:50" s="51" customFormat="1" ht="12">
      <c r="AL88" s="48"/>
      <c r="AM88" s="48"/>
      <c r="AN88" s="48"/>
      <c r="AO88" s="53"/>
      <c r="AP88" s="50"/>
      <c r="AQ88" s="50"/>
      <c r="AR88" s="50"/>
      <c r="AS88" s="50"/>
      <c r="AT88" s="50"/>
      <c r="AU88" s="50"/>
      <c r="AV88" s="50"/>
      <c r="AW88" s="50"/>
      <c r="AX88" s="50"/>
    </row>
    <row r="89" spans="38:50" s="51" customFormat="1" ht="12">
      <c r="AL89" s="48"/>
      <c r="AM89" s="48"/>
      <c r="AN89" s="48"/>
      <c r="AO89" s="53"/>
      <c r="AP89" s="50"/>
      <c r="AQ89" s="50"/>
      <c r="AR89" s="50"/>
      <c r="AS89" s="50"/>
      <c r="AT89" s="50"/>
      <c r="AU89" s="50"/>
      <c r="AV89" s="50"/>
      <c r="AW89" s="50"/>
      <c r="AX89" s="50"/>
    </row>
    <row r="90" spans="38:50" s="51" customFormat="1" ht="12">
      <c r="AL90" s="48"/>
      <c r="AM90" s="48"/>
      <c r="AN90" s="48"/>
      <c r="AO90" s="53"/>
      <c r="AP90" s="50"/>
      <c r="AQ90" s="50"/>
      <c r="AR90" s="50"/>
      <c r="AS90" s="50"/>
      <c r="AT90" s="50"/>
      <c r="AU90" s="50"/>
      <c r="AV90" s="50"/>
      <c r="AW90" s="50"/>
      <c r="AX90" s="50"/>
    </row>
    <row r="91" spans="38:50" s="51" customFormat="1" ht="12">
      <c r="AL91" s="48"/>
      <c r="AM91" s="48"/>
      <c r="AN91" s="48"/>
      <c r="AO91" s="53"/>
      <c r="AP91" s="50"/>
      <c r="AQ91" s="50"/>
      <c r="AR91" s="50"/>
      <c r="AS91" s="50"/>
      <c r="AT91" s="50"/>
      <c r="AU91" s="50"/>
      <c r="AV91" s="50"/>
      <c r="AW91" s="50"/>
      <c r="AX91" s="50"/>
    </row>
    <row r="92" spans="38:50" s="51" customFormat="1" ht="12">
      <c r="AL92" s="48"/>
      <c r="AM92" s="48"/>
      <c r="AN92" s="48"/>
      <c r="AO92" s="53"/>
      <c r="AP92" s="50"/>
      <c r="AQ92" s="50"/>
      <c r="AR92" s="50"/>
      <c r="AS92" s="50"/>
      <c r="AT92" s="50"/>
      <c r="AU92" s="50"/>
      <c r="AV92" s="50"/>
      <c r="AW92" s="50"/>
      <c r="AX92" s="50"/>
    </row>
    <row r="93" spans="38:50" s="51" customFormat="1" ht="12">
      <c r="AL93" s="48"/>
      <c r="AM93" s="48"/>
      <c r="AN93" s="48"/>
      <c r="AO93" s="53"/>
      <c r="AP93" s="50"/>
      <c r="AQ93" s="50"/>
      <c r="AR93" s="50"/>
      <c r="AS93" s="50"/>
      <c r="AT93" s="50"/>
      <c r="AU93" s="50"/>
      <c r="AV93" s="50"/>
      <c r="AW93" s="50"/>
      <c r="AX93" s="50"/>
    </row>
    <row r="94" spans="38:50" s="51" customFormat="1" ht="12">
      <c r="AL94" s="48"/>
      <c r="AM94" s="48"/>
      <c r="AN94" s="48"/>
      <c r="AO94" s="53"/>
      <c r="AP94" s="50"/>
      <c r="AQ94" s="50"/>
      <c r="AR94" s="50"/>
      <c r="AS94" s="50"/>
      <c r="AT94" s="50"/>
      <c r="AU94" s="50"/>
      <c r="AV94" s="50"/>
      <c r="AW94" s="50"/>
      <c r="AX94" s="50"/>
    </row>
    <row r="95" spans="38:50" s="51" customFormat="1" ht="12">
      <c r="AL95" s="48"/>
      <c r="AM95" s="48"/>
      <c r="AN95" s="48"/>
      <c r="AO95" s="53"/>
      <c r="AP95" s="50"/>
      <c r="AQ95" s="50"/>
      <c r="AR95" s="50"/>
      <c r="AS95" s="50"/>
      <c r="AT95" s="50"/>
      <c r="AU95" s="50"/>
      <c r="AV95" s="50"/>
      <c r="AW95" s="50"/>
      <c r="AX95" s="50"/>
    </row>
    <row r="96" spans="38:50" s="51" customFormat="1" ht="12">
      <c r="AL96" s="48"/>
      <c r="AM96" s="48"/>
      <c r="AN96" s="48"/>
      <c r="AO96" s="53"/>
      <c r="AP96" s="50"/>
      <c r="AQ96" s="50"/>
      <c r="AR96" s="50"/>
      <c r="AS96" s="50"/>
      <c r="AT96" s="50"/>
      <c r="AU96" s="50"/>
      <c r="AV96" s="50"/>
      <c r="AW96" s="50"/>
      <c r="AX96" s="50"/>
    </row>
    <row r="97" spans="38:50" s="51" customFormat="1" ht="12">
      <c r="AL97" s="48"/>
      <c r="AM97" s="48"/>
      <c r="AN97" s="48"/>
      <c r="AO97" s="53"/>
      <c r="AP97" s="50"/>
      <c r="AQ97" s="50"/>
      <c r="AR97" s="50"/>
      <c r="AS97" s="50"/>
      <c r="AT97" s="50"/>
      <c r="AU97" s="50"/>
      <c r="AV97" s="50"/>
      <c r="AW97" s="50"/>
      <c r="AX97" s="50"/>
    </row>
    <row r="98" spans="38:50" s="51" customFormat="1" ht="12">
      <c r="AL98" s="48"/>
      <c r="AM98" s="48"/>
      <c r="AN98" s="48"/>
      <c r="AO98" s="53"/>
      <c r="AP98" s="50"/>
      <c r="AQ98" s="50"/>
      <c r="AR98" s="50"/>
      <c r="AS98" s="50"/>
      <c r="AT98" s="50"/>
      <c r="AU98" s="50"/>
      <c r="AV98" s="50"/>
      <c r="AW98" s="50"/>
      <c r="AX98" s="50"/>
    </row>
    <row r="99" spans="38:50" s="51" customFormat="1" ht="12">
      <c r="AL99" s="48"/>
      <c r="AM99" s="48"/>
      <c r="AN99" s="48"/>
      <c r="AO99" s="53"/>
      <c r="AP99" s="50"/>
      <c r="AQ99" s="50"/>
      <c r="AR99" s="50"/>
      <c r="AS99" s="50"/>
      <c r="AT99" s="50"/>
      <c r="AU99" s="50"/>
      <c r="AV99" s="50"/>
      <c r="AW99" s="50"/>
      <c r="AX99" s="50"/>
    </row>
    <row r="100" spans="38:50" s="51" customFormat="1" ht="12">
      <c r="AL100" s="48"/>
      <c r="AM100" s="48"/>
      <c r="AN100" s="48"/>
      <c r="AO100" s="53"/>
      <c r="AP100" s="50"/>
      <c r="AQ100" s="50"/>
      <c r="AR100" s="50"/>
      <c r="AS100" s="50"/>
      <c r="AT100" s="50"/>
      <c r="AU100" s="50"/>
      <c r="AV100" s="50"/>
      <c r="AW100" s="50"/>
      <c r="AX100" s="50"/>
    </row>
    <row r="101" spans="38:50" s="51" customFormat="1" ht="12">
      <c r="AL101" s="48"/>
      <c r="AM101" s="48"/>
      <c r="AN101" s="48"/>
      <c r="AO101" s="53"/>
      <c r="AP101" s="50"/>
      <c r="AQ101" s="50"/>
      <c r="AR101" s="50"/>
      <c r="AS101" s="50"/>
      <c r="AT101" s="50"/>
      <c r="AU101" s="50"/>
      <c r="AV101" s="50"/>
      <c r="AW101" s="50"/>
      <c r="AX101" s="50"/>
    </row>
    <row r="102" spans="38:50" s="51" customFormat="1" ht="12">
      <c r="AL102" s="48"/>
      <c r="AM102" s="48"/>
      <c r="AN102" s="48"/>
      <c r="AO102" s="53"/>
      <c r="AP102" s="50"/>
      <c r="AQ102" s="50"/>
      <c r="AR102" s="50"/>
      <c r="AS102" s="50"/>
      <c r="AT102" s="50"/>
      <c r="AU102" s="50"/>
      <c r="AV102" s="50"/>
      <c r="AW102" s="50"/>
      <c r="AX102" s="50"/>
    </row>
    <row r="103" spans="38:50" s="51" customFormat="1" ht="12">
      <c r="AL103" s="48"/>
      <c r="AM103" s="48"/>
      <c r="AN103" s="48"/>
      <c r="AO103" s="53"/>
      <c r="AP103" s="50"/>
      <c r="AQ103" s="50"/>
      <c r="AR103" s="50"/>
      <c r="AS103" s="50"/>
      <c r="AT103" s="50"/>
      <c r="AU103" s="50"/>
      <c r="AV103" s="50"/>
      <c r="AW103" s="50"/>
      <c r="AX103" s="50"/>
    </row>
    <row r="104" spans="38:50" s="51" customFormat="1" ht="12">
      <c r="AL104" s="48"/>
      <c r="AM104" s="48"/>
      <c r="AN104" s="48"/>
      <c r="AO104" s="53"/>
      <c r="AP104" s="50"/>
      <c r="AQ104" s="50"/>
      <c r="AR104" s="50"/>
      <c r="AS104" s="50"/>
      <c r="AT104" s="50"/>
      <c r="AU104" s="50"/>
      <c r="AV104" s="50"/>
      <c r="AW104" s="50"/>
      <c r="AX104" s="50"/>
    </row>
    <row r="105" spans="38:50" s="51" customFormat="1" ht="12">
      <c r="AL105" s="48"/>
      <c r="AM105" s="48"/>
      <c r="AN105" s="48"/>
      <c r="AO105" s="53"/>
      <c r="AP105" s="50"/>
      <c r="AQ105" s="50"/>
      <c r="AR105" s="50"/>
      <c r="AS105" s="50"/>
      <c r="AT105" s="50"/>
      <c r="AU105" s="50"/>
      <c r="AV105" s="50"/>
      <c r="AW105" s="50"/>
      <c r="AX105" s="50"/>
    </row>
    <row r="106" spans="38:50" s="51" customFormat="1" ht="12">
      <c r="AL106" s="48"/>
      <c r="AM106" s="48"/>
      <c r="AN106" s="48"/>
      <c r="AO106" s="53"/>
      <c r="AP106" s="50"/>
      <c r="AQ106" s="50"/>
      <c r="AR106" s="50"/>
      <c r="AS106" s="50"/>
      <c r="AT106" s="50"/>
      <c r="AU106" s="50"/>
      <c r="AV106" s="50"/>
      <c r="AW106" s="50"/>
      <c r="AX106" s="50"/>
    </row>
    <row r="107" spans="38:50" s="51" customFormat="1" ht="12">
      <c r="AL107" s="48"/>
      <c r="AM107" s="48"/>
      <c r="AN107" s="48"/>
      <c r="AO107" s="53"/>
      <c r="AP107" s="50"/>
      <c r="AQ107" s="50"/>
      <c r="AR107" s="50"/>
      <c r="AS107" s="50"/>
      <c r="AT107" s="50"/>
      <c r="AU107" s="50"/>
      <c r="AV107" s="50"/>
      <c r="AW107" s="50"/>
      <c r="AX107" s="50"/>
    </row>
    <row r="108" spans="38:50" s="51" customFormat="1" ht="12">
      <c r="AL108" s="48"/>
      <c r="AM108" s="48"/>
      <c r="AN108" s="48"/>
      <c r="AO108" s="53"/>
      <c r="AP108" s="50"/>
      <c r="AQ108" s="50"/>
      <c r="AR108" s="50"/>
      <c r="AS108" s="50"/>
      <c r="AT108" s="50"/>
      <c r="AU108" s="50"/>
      <c r="AV108" s="50"/>
      <c r="AW108" s="50"/>
      <c r="AX108" s="50"/>
    </row>
    <row r="109" spans="38:50" s="51" customFormat="1" ht="12">
      <c r="AL109" s="48"/>
      <c r="AM109" s="48"/>
      <c r="AN109" s="48"/>
      <c r="AO109" s="53"/>
      <c r="AP109" s="50"/>
      <c r="AQ109" s="50"/>
      <c r="AR109" s="50"/>
      <c r="AS109" s="50"/>
      <c r="AT109" s="50"/>
      <c r="AU109" s="50"/>
      <c r="AV109" s="50"/>
      <c r="AW109" s="50"/>
      <c r="AX109" s="50"/>
    </row>
    <row r="110" spans="38:50" s="51" customFormat="1" ht="12">
      <c r="AL110" s="48"/>
      <c r="AM110" s="48"/>
      <c r="AN110" s="48"/>
      <c r="AO110" s="53"/>
      <c r="AP110" s="50"/>
      <c r="AQ110" s="50"/>
      <c r="AR110" s="50"/>
      <c r="AS110" s="50"/>
      <c r="AT110" s="50"/>
      <c r="AU110" s="50"/>
      <c r="AV110" s="50"/>
      <c r="AW110" s="50"/>
      <c r="AX110" s="50"/>
    </row>
    <row r="111" spans="38:50" s="51" customFormat="1" ht="12">
      <c r="AL111" s="48"/>
      <c r="AM111" s="48"/>
      <c r="AN111" s="48"/>
      <c r="AO111" s="53"/>
      <c r="AP111" s="50"/>
      <c r="AQ111" s="50"/>
      <c r="AR111" s="50"/>
      <c r="AS111" s="50"/>
      <c r="AT111" s="50"/>
      <c r="AU111" s="50"/>
      <c r="AV111" s="50"/>
      <c r="AW111" s="50"/>
      <c r="AX111" s="50"/>
    </row>
    <row r="112" spans="38:50" s="51" customFormat="1" ht="12">
      <c r="AL112" s="48"/>
      <c r="AM112" s="48"/>
      <c r="AN112" s="48"/>
      <c r="AO112" s="53"/>
      <c r="AP112" s="50"/>
      <c r="AQ112" s="50"/>
      <c r="AR112" s="50"/>
      <c r="AS112" s="50"/>
      <c r="AT112" s="50"/>
      <c r="AU112" s="50"/>
      <c r="AV112" s="50"/>
      <c r="AW112" s="50"/>
      <c r="AX112" s="50"/>
    </row>
    <row r="113" spans="38:50" s="51" customFormat="1" ht="12">
      <c r="AL113" s="48"/>
      <c r="AM113" s="48"/>
      <c r="AN113" s="48"/>
      <c r="AO113" s="53"/>
      <c r="AP113" s="50"/>
      <c r="AQ113" s="50"/>
      <c r="AR113" s="50"/>
      <c r="AS113" s="50"/>
      <c r="AT113" s="50"/>
      <c r="AU113" s="50"/>
      <c r="AV113" s="50"/>
      <c r="AW113" s="50"/>
      <c r="AX113" s="50"/>
    </row>
    <row r="114" spans="38:50" s="51" customFormat="1" ht="12">
      <c r="AL114" s="48"/>
      <c r="AM114" s="48"/>
      <c r="AN114" s="48"/>
      <c r="AO114" s="53"/>
      <c r="AP114" s="50"/>
      <c r="AQ114" s="50"/>
      <c r="AR114" s="50"/>
      <c r="AS114" s="50"/>
      <c r="AT114" s="50"/>
      <c r="AU114" s="50"/>
      <c r="AV114" s="50"/>
      <c r="AW114" s="50"/>
      <c r="AX114" s="50"/>
    </row>
    <row r="115" spans="38:50" s="51" customFormat="1" ht="12">
      <c r="AL115" s="48"/>
      <c r="AM115" s="48"/>
      <c r="AN115" s="48"/>
      <c r="AO115" s="53"/>
      <c r="AP115" s="50"/>
      <c r="AQ115" s="50"/>
      <c r="AR115" s="50"/>
      <c r="AS115" s="50"/>
      <c r="AT115" s="50"/>
      <c r="AU115" s="50"/>
      <c r="AV115" s="50"/>
      <c r="AW115" s="50"/>
      <c r="AX115" s="50"/>
    </row>
    <row r="116" spans="38:50" s="51" customFormat="1" ht="12">
      <c r="AL116" s="48"/>
      <c r="AM116" s="48"/>
      <c r="AN116" s="48"/>
      <c r="AO116" s="53"/>
      <c r="AP116" s="50"/>
      <c r="AQ116" s="50"/>
      <c r="AR116" s="50"/>
      <c r="AS116" s="50"/>
      <c r="AT116" s="50"/>
      <c r="AU116" s="50"/>
      <c r="AV116" s="50"/>
      <c r="AW116" s="50"/>
      <c r="AX116" s="50"/>
    </row>
    <row r="117" spans="38:50" s="51" customFormat="1" ht="12">
      <c r="AL117" s="48"/>
      <c r="AM117" s="48"/>
      <c r="AN117" s="48"/>
      <c r="AO117" s="53"/>
      <c r="AP117" s="50"/>
      <c r="AQ117" s="50"/>
      <c r="AR117" s="50"/>
      <c r="AS117" s="50"/>
      <c r="AT117" s="50"/>
      <c r="AU117" s="50"/>
      <c r="AV117" s="50"/>
      <c r="AW117" s="50"/>
      <c r="AX117" s="50"/>
    </row>
    <row r="118" spans="38:50" s="51" customFormat="1" ht="12">
      <c r="AL118" s="48"/>
      <c r="AM118" s="48"/>
      <c r="AN118" s="48"/>
      <c r="AO118" s="53"/>
      <c r="AP118" s="50"/>
      <c r="AQ118" s="50"/>
      <c r="AR118" s="50"/>
      <c r="AS118" s="50"/>
      <c r="AT118" s="50"/>
      <c r="AU118" s="50"/>
      <c r="AV118" s="50"/>
      <c r="AW118" s="50"/>
      <c r="AX118" s="50"/>
    </row>
    <row r="119" spans="38:50" s="51" customFormat="1" ht="12">
      <c r="AL119" s="48"/>
      <c r="AM119" s="48"/>
      <c r="AN119" s="48"/>
      <c r="AO119" s="53"/>
      <c r="AP119" s="50"/>
      <c r="AQ119" s="50"/>
      <c r="AR119" s="50"/>
      <c r="AS119" s="50"/>
      <c r="AT119" s="50"/>
      <c r="AU119" s="50"/>
      <c r="AV119" s="50"/>
      <c r="AW119" s="50"/>
      <c r="AX119" s="50"/>
    </row>
    <row r="120" spans="38:50" s="51" customFormat="1" ht="12">
      <c r="AL120" s="48"/>
      <c r="AM120" s="48"/>
      <c r="AN120" s="48"/>
      <c r="AO120" s="53"/>
      <c r="AP120" s="50"/>
      <c r="AQ120" s="50"/>
      <c r="AR120" s="50"/>
      <c r="AS120" s="50"/>
      <c r="AT120" s="50"/>
      <c r="AU120" s="50"/>
      <c r="AV120" s="50"/>
      <c r="AW120" s="50"/>
      <c r="AX120" s="50"/>
    </row>
    <row r="121" spans="38:50" s="51" customFormat="1" ht="12">
      <c r="AL121" s="48"/>
      <c r="AM121" s="48"/>
      <c r="AN121" s="48"/>
      <c r="AO121" s="53"/>
      <c r="AP121" s="50"/>
      <c r="AQ121" s="50"/>
      <c r="AR121" s="50"/>
      <c r="AS121" s="50"/>
      <c r="AT121" s="50"/>
      <c r="AU121" s="50"/>
      <c r="AV121" s="50"/>
      <c r="AW121" s="50"/>
      <c r="AX121" s="50"/>
    </row>
    <row r="122" spans="38:50" s="51" customFormat="1" ht="12">
      <c r="AL122" s="48"/>
      <c r="AM122" s="48"/>
      <c r="AN122" s="48"/>
      <c r="AO122" s="53"/>
      <c r="AP122" s="50"/>
      <c r="AQ122" s="50"/>
      <c r="AR122" s="50"/>
      <c r="AS122" s="50"/>
      <c r="AT122" s="50"/>
      <c r="AU122" s="50"/>
      <c r="AV122" s="50"/>
      <c r="AW122" s="50"/>
      <c r="AX122" s="50"/>
    </row>
    <row r="123" spans="38:50" s="51" customFormat="1" ht="12">
      <c r="AL123" s="48"/>
      <c r="AM123" s="48"/>
      <c r="AN123" s="48"/>
      <c r="AO123" s="53"/>
      <c r="AP123" s="50"/>
      <c r="AQ123" s="50"/>
      <c r="AR123" s="50"/>
      <c r="AS123" s="50"/>
      <c r="AT123" s="50"/>
      <c r="AU123" s="50"/>
      <c r="AV123" s="50"/>
      <c r="AW123" s="50"/>
      <c r="AX123" s="50"/>
    </row>
    <row r="124" spans="38:50" s="51" customFormat="1" ht="12">
      <c r="AL124" s="48"/>
      <c r="AM124" s="48"/>
      <c r="AN124" s="48"/>
      <c r="AO124" s="53"/>
      <c r="AP124" s="50"/>
      <c r="AQ124" s="50"/>
      <c r="AR124" s="50"/>
      <c r="AS124" s="50"/>
      <c r="AT124" s="50"/>
      <c r="AU124" s="50"/>
      <c r="AV124" s="50"/>
      <c r="AW124" s="50"/>
      <c r="AX124" s="50"/>
    </row>
    <row r="125" spans="38:50" s="51" customFormat="1" ht="12">
      <c r="AL125" s="48"/>
      <c r="AM125" s="48"/>
      <c r="AN125" s="48"/>
      <c r="AO125" s="53"/>
      <c r="AP125" s="50"/>
      <c r="AQ125" s="50"/>
      <c r="AR125" s="50"/>
      <c r="AS125" s="50"/>
      <c r="AT125" s="50"/>
      <c r="AU125" s="50"/>
      <c r="AV125" s="50"/>
      <c r="AW125" s="50"/>
      <c r="AX125" s="50"/>
    </row>
    <row r="126" spans="38:50" s="51" customFormat="1" ht="12">
      <c r="AL126" s="48"/>
      <c r="AM126" s="48"/>
      <c r="AN126" s="48"/>
      <c r="AO126" s="53"/>
      <c r="AP126" s="50"/>
      <c r="AQ126" s="50"/>
      <c r="AR126" s="50"/>
      <c r="AS126" s="50"/>
      <c r="AT126" s="50"/>
      <c r="AU126" s="50"/>
      <c r="AV126" s="50"/>
      <c r="AW126" s="50"/>
      <c r="AX126" s="50"/>
    </row>
    <row r="127" spans="38:50" s="51" customFormat="1" ht="12">
      <c r="AL127" s="48"/>
      <c r="AM127" s="48"/>
      <c r="AN127" s="48"/>
      <c r="AO127" s="53"/>
      <c r="AP127" s="50"/>
      <c r="AQ127" s="50"/>
      <c r="AR127" s="50"/>
      <c r="AS127" s="50"/>
      <c r="AT127" s="50"/>
      <c r="AU127" s="50"/>
      <c r="AV127" s="50"/>
      <c r="AW127" s="50"/>
      <c r="AX127" s="50"/>
    </row>
    <row r="128" spans="38:50" s="51" customFormat="1" ht="12">
      <c r="AL128" s="48"/>
      <c r="AM128" s="48"/>
      <c r="AN128" s="48"/>
      <c r="AO128" s="53"/>
      <c r="AP128" s="50"/>
      <c r="AQ128" s="50"/>
      <c r="AR128" s="50"/>
      <c r="AS128" s="50"/>
      <c r="AT128" s="50"/>
      <c r="AU128" s="50"/>
      <c r="AV128" s="50"/>
      <c r="AW128" s="50"/>
      <c r="AX128" s="50"/>
    </row>
    <row r="129" spans="38:50" s="51" customFormat="1" ht="12">
      <c r="AL129" s="48"/>
      <c r="AM129" s="48"/>
      <c r="AN129" s="48"/>
      <c r="AO129" s="53"/>
      <c r="AP129" s="50"/>
      <c r="AQ129" s="50"/>
      <c r="AR129" s="50"/>
      <c r="AS129" s="50"/>
      <c r="AT129" s="50"/>
      <c r="AU129" s="50"/>
      <c r="AV129" s="50"/>
      <c r="AW129" s="50"/>
      <c r="AX129" s="50"/>
    </row>
    <row r="130" spans="38:50" s="51" customFormat="1" ht="12">
      <c r="AL130" s="48"/>
      <c r="AM130" s="48"/>
      <c r="AN130" s="48"/>
      <c r="AO130" s="53"/>
      <c r="AP130" s="50"/>
      <c r="AQ130" s="50"/>
      <c r="AR130" s="50"/>
      <c r="AS130" s="50"/>
      <c r="AT130" s="50"/>
      <c r="AU130" s="50"/>
      <c r="AV130" s="50"/>
      <c r="AW130" s="50"/>
      <c r="AX130" s="50"/>
    </row>
    <row r="131" spans="38:50" s="51" customFormat="1" ht="12">
      <c r="AL131" s="48"/>
      <c r="AM131" s="48"/>
      <c r="AN131" s="48"/>
      <c r="AO131" s="53"/>
      <c r="AP131" s="50"/>
      <c r="AQ131" s="50"/>
      <c r="AR131" s="50"/>
      <c r="AS131" s="50"/>
      <c r="AT131" s="50"/>
      <c r="AU131" s="50"/>
      <c r="AV131" s="50"/>
      <c r="AW131" s="50"/>
      <c r="AX131" s="50"/>
    </row>
    <row r="132" spans="38:50" s="51" customFormat="1" ht="12">
      <c r="AL132" s="48"/>
      <c r="AM132" s="48"/>
      <c r="AN132" s="48"/>
      <c r="AO132" s="53"/>
      <c r="AP132" s="50"/>
      <c r="AQ132" s="50"/>
      <c r="AR132" s="50"/>
      <c r="AS132" s="50"/>
      <c r="AT132" s="50"/>
      <c r="AU132" s="50"/>
      <c r="AV132" s="50"/>
      <c r="AW132" s="50"/>
      <c r="AX132" s="50"/>
    </row>
    <row r="133" spans="38:50" s="51" customFormat="1" ht="12">
      <c r="AL133" s="48"/>
      <c r="AM133" s="48"/>
      <c r="AN133" s="48"/>
      <c r="AO133" s="53"/>
      <c r="AP133" s="50"/>
      <c r="AQ133" s="50"/>
      <c r="AR133" s="50"/>
      <c r="AS133" s="50"/>
      <c r="AT133" s="50"/>
      <c r="AU133" s="50"/>
      <c r="AV133" s="50"/>
      <c r="AW133" s="50"/>
      <c r="AX133" s="50"/>
    </row>
    <row r="134" spans="38:50" s="51" customFormat="1" ht="12">
      <c r="AL134" s="48"/>
      <c r="AM134" s="48"/>
      <c r="AN134" s="48"/>
      <c r="AO134" s="53"/>
      <c r="AP134" s="50"/>
      <c r="AQ134" s="50"/>
      <c r="AR134" s="50"/>
      <c r="AS134" s="50"/>
      <c r="AT134" s="50"/>
      <c r="AU134" s="50"/>
      <c r="AV134" s="50"/>
      <c r="AW134" s="50"/>
      <c r="AX134" s="50"/>
    </row>
    <row r="135" spans="38:50" s="51" customFormat="1" ht="12">
      <c r="AL135" s="48"/>
      <c r="AM135" s="48"/>
      <c r="AN135" s="48"/>
      <c r="AO135" s="53"/>
      <c r="AP135" s="50"/>
      <c r="AQ135" s="50"/>
      <c r="AR135" s="50"/>
      <c r="AS135" s="50"/>
      <c r="AT135" s="50"/>
      <c r="AU135" s="50"/>
      <c r="AV135" s="50"/>
      <c r="AW135" s="50"/>
      <c r="AX135" s="50"/>
    </row>
    <row r="136" spans="38:50" s="51" customFormat="1" ht="12">
      <c r="AL136" s="48"/>
      <c r="AM136" s="48"/>
      <c r="AN136" s="48"/>
      <c r="AO136" s="53"/>
      <c r="AP136" s="50"/>
      <c r="AQ136" s="50"/>
      <c r="AR136" s="50"/>
      <c r="AS136" s="50"/>
      <c r="AT136" s="50"/>
      <c r="AU136" s="50"/>
      <c r="AV136" s="50"/>
      <c r="AW136" s="50"/>
      <c r="AX136" s="50"/>
    </row>
    <row r="137" spans="38:50" s="51" customFormat="1" ht="12">
      <c r="AL137" s="48"/>
      <c r="AM137" s="48"/>
      <c r="AN137" s="48"/>
      <c r="AO137" s="53"/>
      <c r="AP137" s="50"/>
      <c r="AQ137" s="50"/>
      <c r="AR137" s="50"/>
      <c r="AS137" s="50"/>
      <c r="AT137" s="50"/>
      <c r="AU137" s="50"/>
      <c r="AV137" s="50"/>
      <c r="AW137" s="50"/>
      <c r="AX137" s="50"/>
    </row>
    <row r="138" spans="38:50" s="51" customFormat="1" ht="12">
      <c r="AL138" s="48"/>
      <c r="AM138" s="48"/>
      <c r="AN138" s="48"/>
      <c r="AO138" s="53"/>
      <c r="AP138" s="50"/>
      <c r="AQ138" s="50"/>
      <c r="AR138" s="50"/>
      <c r="AS138" s="50"/>
      <c r="AT138" s="50"/>
      <c r="AU138" s="50"/>
      <c r="AV138" s="50"/>
      <c r="AW138" s="50"/>
      <c r="AX138" s="50"/>
    </row>
    <row r="139" spans="38:50" s="51" customFormat="1" ht="12">
      <c r="AL139" s="48"/>
      <c r="AM139" s="48"/>
      <c r="AN139" s="48"/>
      <c r="AO139" s="53"/>
      <c r="AP139" s="50"/>
      <c r="AQ139" s="50"/>
      <c r="AR139" s="50"/>
      <c r="AS139" s="50"/>
      <c r="AT139" s="50"/>
      <c r="AU139" s="50"/>
      <c r="AV139" s="50"/>
      <c r="AW139" s="50"/>
      <c r="AX139" s="50"/>
    </row>
    <row r="140" spans="38:50" s="51" customFormat="1" ht="12">
      <c r="AL140" s="48"/>
      <c r="AM140" s="48"/>
      <c r="AN140" s="48"/>
      <c r="AO140" s="53"/>
      <c r="AP140" s="50"/>
      <c r="AQ140" s="50"/>
      <c r="AR140" s="50"/>
      <c r="AS140" s="50"/>
      <c r="AT140" s="50"/>
      <c r="AU140" s="50"/>
      <c r="AV140" s="50"/>
      <c r="AW140" s="50"/>
      <c r="AX140" s="50"/>
    </row>
    <row r="141" spans="38:50" s="51" customFormat="1" ht="12">
      <c r="AL141" s="48"/>
      <c r="AM141" s="48"/>
      <c r="AN141" s="48"/>
      <c r="AO141" s="53"/>
      <c r="AP141" s="50"/>
      <c r="AQ141" s="50"/>
      <c r="AR141" s="50"/>
      <c r="AS141" s="50"/>
      <c r="AT141" s="50"/>
      <c r="AU141" s="50"/>
      <c r="AV141" s="50"/>
      <c r="AW141" s="50"/>
      <c r="AX141" s="50"/>
    </row>
    <row r="142" spans="38:50" s="51" customFormat="1" ht="12">
      <c r="AL142" s="48"/>
      <c r="AM142" s="48"/>
      <c r="AN142" s="48"/>
      <c r="AO142" s="53"/>
      <c r="AP142" s="50"/>
      <c r="AQ142" s="50"/>
      <c r="AR142" s="50"/>
      <c r="AS142" s="50"/>
      <c r="AT142" s="50"/>
      <c r="AU142" s="50"/>
      <c r="AV142" s="50"/>
      <c r="AW142" s="50"/>
      <c r="AX142" s="50"/>
    </row>
    <row r="143" spans="38:50" s="51" customFormat="1" ht="12">
      <c r="AL143" s="48"/>
      <c r="AM143" s="48"/>
      <c r="AN143" s="48"/>
      <c r="AO143" s="53"/>
      <c r="AP143" s="50"/>
      <c r="AQ143" s="50"/>
      <c r="AR143" s="50"/>
      <c r="AS143" s="50"/>
      <c r="AT143" s="50"/>
      <c r="AU143" s="50"/>
      <c r="AV143" s="50"/>
      <c r="AW143" s="50"/>
      <c r="AX143" s="50"/>
    </row>
    <row r="144" spans="38:50" s="51" customFormat="1" ht="12">
      <c r="AL144" s="48"/>
      <c r="AM144" s="48"/>
      <c r="AN144" s="48"/>
      <c r="AO144" s="53"/>
      <c r="AP144" s="50"/>
      <c r="AQ144" s="50"/>
      <c r="AR144" s="50"/>
      <c r="AS144" s="50"/>
      <c r="AT144" s="50"/>
      <c r="AU144" s="50"/>
      <c r="AV144" s="50"/>
      <c r="AW144" s="50"/>
      <c r="AX144" s="50"/>
    </row>
    <row r="145" spans="38:50" s="51" customFormat="1" ht="12">
      <c r="AL145" s="48"/>
      <c r="AM145" s="48"/>
      <c r="AN145" s="48"/>
      <c r="AO145" s="53"/>
      <c r="AP145" s="50"/>
      <c r="AQ145" s="50"/>
      <c r="AR145" s="50"/>
      <c r="AS145" s="50"/>
      <c r="AT145" s="50"/>
      <c r="AU145" s="50"/>
      <c r="AV145" s="50"/>
      <c r="AW145" s="50"/>
      <c r="AX145" s="50"/>
    </row>
    <row r="146" spans="38:50" s="51" customFormat="1" ht="12">
      <c r="AL146" s="48"/>
      <c r="AM146" s="48"/>
      <c r="AN146" s="48"/>
      <c r="AO146" s="53"/>
      <c r="AP146" s="50"/>
      <c r="AQ146" s="50"/>
      <c r="AR146" s="50"/>
      <c r="AS146" s="50"/>
      <c r="AT146" s="50"/>
      <c r="AU146" s="50"/>
      <c r="AV146" s="50"/>
      <c r="AW146" s="50"/>
      <c r="AX146" s="50"/>
    </row>
    <row r="147" spans="38:50" s="51" customFormat="1" ht="12">
      <c r="AL147" s="48"/>
      <c r="AM147" s="48"/>
      <c r="AN147" s="48"/>
      <c r="AO147" s="53"/>
      <c r="AP147" s="50"/>
      <c r="AQ147" s="50"/>
      <c r="AR147" s="50"/>
      <c r="AS147" s="50"/>
      <c r="AT147" s="50"/>
      <c r="AU147" s="50"/>
      <c r="AV147" s="50"/>
      <c r="AW147" s="50"/>
      <c r="AX147" s="50"/>
    </row>
    <row r="148" spans="38:50" s="51" customFormat="1" ht="12">
      <c r="AL148" s="48"/>
      <c r="AM148" s="48"/>
      <c r="AN148" s="48"/>
      <c r="AO148" s="53"/>
      <c r="AP148" s="50"/>
      <c r="AQ148" s="50"/>
      <c r="AR148" s="50"/>
      <c r="AS148" s="50"/>
      <c r="AT148" s="50"/>
      <c r="AU148" s="50"/>
      <c r="AV148" s="50"/>
      <c r="AW148" s="50"/>
      <c r="AX148" s="50"/>
    </row>
    <row r="149" spans="38:50" s="51" customFormat="1" ht="12">
      <c r="AL149" s="48"/>
      <c r="AM149" s="48"/>
      <c r="AN149" s="48"/>
      <c r="AO149" s="53"/>
      <c r="AP149" s="50"/>
      <c r="AQ149" s="50"/>
      <c r="AR149" s="50"/>
      <c r="AS149" s="50"/>
      <c r="AT149" s="50"/>
      <c r="AU149" s="50"/>
      <c r="AV149" s="50"/>
      <c r="AW149" s="50"/>
      <c r="AX149" s="50"/>
    </row>
    <row r="150" spans="38:50" s="51" customFormat="1" ht="12">
      <c r="AL150" s="48"/>
      <c r="AM150" s="48"/>
      <c r="AN150" s="48"/>
      <c r="AO150" s="53"/>
      <c r="AP150" s="50"/>
      <c r="AQ150" s="50"/>
      <c r="AR150" s="50"/>
      <c r="AS150" s="50"/>
      <c r="AT150" s="50"/>
      <c r="AU150" s="50"/>
      <c r="AV150" s="50"/>
      <c r="AW150" s="50"/>
      <c r="AX150" s="50"/>
    </row>
    <row r="151" spans="38:50" s="51" customFormat="1" ht="12">
      <c r="AL151" s="48"/>
      <c r="AM151" s="48"/>
      <c r="AN151" s="48"/>
      <c r="AO151" s="53"/>
      <c r="AP151" s="50"/>
      <c r="AQ151" s="50"/>
      <c r="AR151" s="50"/>
      <c r="AS151" s="50"/>
      <c r="AT151" s="50"/>
      <c r="AU151" s="50"/>
      <c r="AV151" s="50"/>
      <c r="AW151" s="50"/>
      <c r="AX151" s="50"/>
    </row>
    <row r="152" spans="38:50" s="51" customFormat="1" ht="12">
      <c r="AL152" s="48"/>
      <c r="AM152" s="48"/>
      <c r="AN152" s="48"/>
      <c r="AO152" s="53"/>
      <c r="AP152" s="50"/>
      <c r="AQ152" s="50"/>
      <c r="AR152" s="50"/>
      <c r="AS152" s="50"/>
      <c r="AT152" s="50"/>
      <c r="AU152" s="50"/>
      <c r="AV152" s="50"/>
      <c r="AW152" s="50"/>
      <c r="AX152" s="50"/>
    </row>
    <row r="153" spans="38:50" s="51" customFormat="1" ht="12">
      <c r="AL153" s="48"/>
      <c r="AM153" s="48"/>
      <c r="AN153" s="48"/>
      <c r="AO153" s="53"/>
      <c r="AP153" s="50"/>
      <c r="AQ153" s="50"/>
      <c r="AR153" s="50"/>
      <c r="AS153" s="50"/>
      <c r="AT153" s="50"/>
      <c r="AU153" s="50"/>
      <c r="AV153" s="50"/>
      <c r="AW153" s="50"/>
      <c r="AX153" s="50"/>
    </row>
    <row r="154" spans="38:50" s="51" customFormat="1" ht="12">
      <c r="AL154" s="48"/>
      <c r="AM154" s="48"/>
      <c r="AN154" s="48"/>
      <c r="AO154" s="53"/>
      <c r="AP154" s="50"/>
      <c r="AQ154" s="50"/>
      <c r="AR154" s="50"/>
      <c r="AS154" s="50"/>
      <c r="AT154" s="50"/>
      <c r="AU154" s="50"/>
      <c r="AV154" s="50"/>
      <c r="AW154" s="50"/>
      <c r="AX154" s="50"/>
    </row>
    <row r="155" spans="38:50" s="51" customFormat="1" ht="12">
      <c r="AL155" s="48"/>
      <c r="AM155" s="48"/>
      <c r="AN155" s="48"/>
      <c r="AO155" s="53"/>
      <c r="AP155" s="50"/>
      <c r="AQ155" s="50"/>
      <c r="AR155" s="50"/>
      <c r="AS155" s="50"/>
      <c r="AT155" s="50"/>
      <c r="AU155" s="50"/>
      <c r="AV155" s="50"/>
      <c r="AW155" s="50"/>
      <c r="AX155" s="50"/>
    </row>
    <row r="156" spans="38:50" s="51" customFormat="1" ht="12">
      <c r="AL156" s="48"/>
      <c r="AM156" s="48"/>
      <c r="AN156" s="48"/>
      <c r="AO156" s="53"/>
      <c r="AP156" s="50"/>
      <c r="AQ156" s="50"/>
      <c r="AR156" s="50"/>
      <c r="AS156" s="50"/>
      <c r="AT156" s="50"/>
      <c r="AU156" s="50"/>
      <c r="AV156" s="50"/>
      <c r="AW156" s="50"/>
      <c r="AX156" s="50"/>
    </row>
    <row r="157" spans="38:50" s="51" customFormat="1" ht="12">
      <c r="AL157" s="48"/>
      <c r="AM157" s="48"/>
      <c r="AN157" s="48"/>
      <c r="AO157" s="53"/>
      <c r="AP157" s="50"/>
      <c r="AQ157" s="50"/>
      <c r="AR157" s="50"/>
      <c r="AS157" s="50"/>
      <c r="AT157" s="50"/>
      <c r="AU157" s="50"/>
      <c r="AV157" s="50"/>
      <c r="AW157" s="50"/>
      <c r="AX157" s="50"/>
    </row>
    <row r="158" spans="38:50" s="51" customFormat="1" ht="12">
      <c r="AL158" s="48"/>
      <c r="AM158" s="48"/>
      <c r="AN158" s="48"/>
      <c r="AO158" s="53"/>
      <c r="AP158" s="50"/>
      <c r="AQ158" s="50"/>
      <c r="AR158" s="50"/>
      <c r="AS158" s="50"/>
      <c r="AT158" s="50"/>
      <c r="AU158" s="50"/>
      <c r="AV158" s="50"/>
      <c r="AW158" s="50"/>
      <c r="AX158" s="50"/>
    </row>
    <row r="159" spans="38:50" s="51" customFormat="1" ht="12">
      <c r="AL159" s="48"/>
      <c r="AM159" s="48"/>
      <c r="AN159" s="48"/>
      <c r="AO159" s="53"/>
      <c r="AP159" s="50"/>
      <c r="AQ159" s="50"/>
      <c r="AR159" s="50"/>
      <c r="AS159" s="50"/>
      <c r="AT159" s="50"/>
      <c r="AU159" s="50"/>
      <c r="AV159" s="50"/>
      <c r="AW159" s="50"/>
      <c r="AX159" s="50"/>
    </row>
    <row r="160" spans="38:50" s="51" customFormat="1" ht="12">
      <c r="AL160" s="48"/>
      <c r="AM160" s="48"/>
      <c r="AN160" s="48"/>
      <c r="AO160" s="53"/>
      <c r="AP160" s="50"/>
      <c r="AQ160" s="50"/>
      <c r="AR160" s="50"/>
      <c r="AS160" s="50"/>
      <c r="AT160" s="50"/>
      <c r="AU160" s="50"/>
      <c r="AV160" s="50"/>
      <c r="AW160" s="50"/>
      <c r="AX160" s="50"/>
    </row>
    <row r="161" spans="38:50" s="51" customFormat="1" ht="12">
      <c r="AL161" s="48"/>
      <c r="AM161" s="48"/>
      <c r="AN161" s="48"/>
      <c r="AO161" s="53"/>
      <c r="AP161" s="50"/>
      <c r="AQ161" s="50"/>
      <c r="AR161" s="50"/>
      <c r="AS161" s="50"/>
      <c r="AT161" s="50"/>
      <c r="AU161" s="50"/>
      <c r="AV161" s="50"/>
      <c r="AW161" s="50"/>
      <c r="AX161" s="50"/>
    </row>
    <row r="162" spans="38:50" s="51" customFormat="1" ht="12">
      <c r="AL162" s="48"/>
      <c r="AM162" s="48"/>
      <c r="AN162" s="48"/>
      <c r="AO162" s="53"/>
      <c r="AP162" s="50"/>
      <c r="AQ162" s="50"/>
      <c r="AR162" s="50"/>
      <c r="AS162" s="50"/>
      <c r="AT162" s="50"/>
      <c r="AU162" s="50"/>
      <c r="AV162" s="50"/>
      <c r="AW162" s="50"/>
      <c r="AX162" s="50"/>
    </row>
    <row r="163" spans="38:50" s="51" customFormat="1" ht="12">
      <c r="AL163" s="48"/>
      <c r="AM163" s="48"/>
      <c r="AN163" s="48"/>
      <c r="AO163" s="53"/>
      <c r="AP163" s="50"/>
      <c r="AQ163" s="50"/>
      <c r="AR163" s="50"/>
      <c r="AS163" s="50"/>
      <c r="AT163" s="50"/>
      <c r="AU163" s="50"/>
      <c r="AV163" s="50"/>
      <c r="AW163" s="50"/>
      <c r="AX163" s="50"/>
    </row>
    <row r="164" spans="38:50" s="51" customFormat="1" ht="12">
      <c r="AL164" s="48"/>
      <c r="AM164" s="48"/>
      <c r="AN164" s="48"/>
      <c r="AO164" s="53"/>
      <c r="AP164" s="50"/>
      <c r="AQ164" s="50"/>
      <c r="AR164" s="50"/>
      <c r="AS164" s="50"/>
      <c r="AT164" s="50"/>
      <c r="AU164" s="50"/>
      <c r="AV164" s="50"/>
      <c r="AW164" s="50"/>
      <c r="AX164" s="50"/>
    </row>
    <row r="165" spans="38:50" s="51" customFormat="1" ht="12">
      <c r="AL165" s="48"/>
      <c r="AM165" s="48"/>
      <c r="AN165" s="48"/>
      <c r="AO165" s="53"/>
      <c r="AP165" s="50"/>
      <c r="AQ165" s="50"/>
      <c r="AR165" s="50"/>
      <c r="AS165" s="50"/>
      <c r="AT165" s="50"/>
      <c r="AU165" s="50"/>
      <c r="AV165" s="50"/>
      <c r="AW165" s="50"/>
      <c r="AX165" s="50"/>
    </row>
    <row r="166" spans="38:50" s="51" customFormat="1" ht="12">
      <c r="AL166" s="48"/>
      <c r="AM166" s="48"/>
      <c r="AN166" s="48"/>
      <c r="AO166" s="53"/>
      <c r="AP166" s="50"/>
      <c r="AQ166" s="50"/>
      <c r="AR166" s="50"/>
      <c r="AS166" s="50"/>
      <c r="AT166" s="50"/>
      <c r="AU166" s="50"/>
      <c r="AV166" s="50"/>
      <c r="AW166" s="50"/>
      <c r="AX166" s="50"/>
    </row>
    <row r="167" spans="38:50" s="51" customFormat="1" ht="12">
      <c r="AL167" s="48"/>
      <c r="AM167" s="48"/>
      <c r="AN167" s="48"/>
      <c r="AO167" s="53"/>
      <c r="AP167" s="50"/>
      <c r="AQ167" s="50"/>
      <c r="AR167" s="50"/>
      <c r="AS167" s="50"/>
      <c r="AT167" s="50"/>
      <c r="AU167" s="50"/>
      <c r="AV167" s="50"/>
      <c r="AW167" s="50"/>
      <c r="AX167" s="50"/>
    </row>
    <row r="168" spans="38:50" s="51" customFormat="1" ht="12">
      <c r="AL168" s="48"/>
      <c r="AM168" s="48"/>
      <c r="AN168" s="48"/>
      <c r="AO168" s="53"/>
      <c r="AP168" s="50"/>
      <c r="AQ168" s="50"/>
      <c r="AR168" s="50"/>
      <c r="AS168" s="50"/>
      <c r="AT168" s="50"/>
      <c r="AU168" s="50"/>
      <c r="AV168" s="50"/>
      <c r="AW168" s="50"/>
      <c r="AX168" s="50"/>
    </row>
    <row r="169" spans="38:50" s="51" customFormat="1" ht="12">
      <c r="AL169" s="48"/>
      <c r="AM169" s="48"/>
      <c r="AN169" s="48"/>
      <c r="AO169" s="53"/>
      <c r="AP169" s="50"/>
      <c r="AQ169" s="50"/>
      <c r="AR169" s="50"/>
      <c r="AS169" s="50"/>
      <c r="AT169" s="50"/>
      <c r="AU169" s="50"/>
      <c r="AV169" s="50"/>
      <c r="AW169" s="50"/>
      <c r="AX169" s="50"/>
    </row>
    <row r="170" spans="38:50" s="51" customFormat="1" ht="12">
      <c r="AL170" s="48"/>
      <c r="AM170" s="48"/>
      <c r="AN170" s="48"/>
      <c r="AO170" s="53"/>
      <c r="AP170" s="50"/>
      <c r="AQ170" s="50"/>
      <c r="AR170" s="50"/>
      <c r="AS170" s="50"/>
      <c r="AT170" s="50"/>
      <c r="AU170" s="50"/>
      <c r="AV170" s="50"/>
      <c r="AW170" s="50"/>
      <c r="AX170" s="50"/>
    </row>
    <row r="171" spans="38:50" s="51" customFormat="1" ht="12">
      <c r="AL171" s="48"/>
      <c r="AM171" s="48"/>
      <c r="AN171" s="48"/>
      <c r="AO171" s="53"/>
      <c r="AP171" s="50"/>
      <c r="AQ171" s="50"/>
      <c r="AR171" s="50"/>
      <c r="AS171" s="50"/>
      <c r="AT171" s="50"/>
      <c r="AU171" s="50"/>
      <c r="AV171" s="50"/>
      <c r="AW171" s="50"/>
      <c r="AX171" s="50"/>
    </row>
    <row r="172" spans="38:50" s="51" customFormat="1" ht="12">
      <c r="AL172" s="48"/>
      <c r="AM172" s="48"/>
      <c r="AN172" s="48"/>
      <c r="AO172" s="53"/>
      <c r="AP172" s="50"/>
      <c r="AQ172" s="50"/>
      <c r="AR172" s="50"/>
      <c r="AS172" s="50"/>
      <c r="AT172" s="50"/>
      <c r="AU172" s="50"/>
      <c r="AV172" s="50"/>
      <c r="AW172" s="50"/>
      <c r="AX172" s="50"/>
    </row>
    <row r="173" spans="38:50" s="51" customFormat="1" ht="12">
      <c r="AL173" s="48"/>
      <c r="AM173" s="48"/>
      <c r="AN173" s="48"/>
      <c r="AO173" s="53"/>
      <c r="AP173" s="50"/>
      <c r="AQ173" s="50"/>
      <c r="AR173" s="50"/>
      <c r="AS173" s="50"/>
      <c r="AT173" s="50"/>
      <c r="AU173" s="50"/>
      <c r="AV173" s="50"/>
      <c r="AW173" s="50"/>
      <c r="AX173" s="50"/>
    </row>
    <row r="174" spans="38:50" s="51" customFormat="1" ht="12">
      <c r="AL174" s="48"/>
      <c r="AM174" s="48"/>
      <c r="AN174" s="48"/>
      <c r="AO174" s="53"/>
      <c r="AP174" s="50"/>
      <c r="AQ174" s="50"/>
      <c r="AR174" s="50"/>
      <c r="AS174" s="50"/>
      <c r="AT174" s="50"/>
      <c r="AU174" s="50"/>
      <c r="AV174" s="50"/>
      <c r="AW174" s="50"/>
      <c r="AX174" s="50"/>
    </row>
    <row r="175" spans="38:50" s="51" customFormat="1" ht="12">
      <c r="AL175" s="48"/>
      <c r="AM175" s="48"/>
      <c r="AN175" s="48"/>
      <c r="AO175" s="53"/>
      <c r="AP175" s="50"/>
      <c r="AQ175" s="50"/>
      <c r="AR175" s="50"/>
      <c r="AS175" s="50"/>
      <c r="AT175" s="50"/>
      <c r="AU175" s="50"/>
      <c r="AV175" s="50"/>
      <c r="AW175" s="50"/>
      <c r="AX175" s="50"/>
    </row>
    <row r="176" spans="38:50" s="51" customFormat="1" ht="12">
      <c r="AL176" s="48"/>
      <c r="AM176" s="48"/>
      <c r="AN176" s="48"/>
      <c r="AO176" s="53"/>
      <c r="AP176" s="50"/>
      <c r="AQ176" s="50"/>
      <c r="AR176" s="50"/>
      <c r="AS176" s="50"/>
      <c r="AT176" s="50"/>
      <c r="AU176" s="50"/>
      <c r="AV176" s="50"/>
      <c r="AW176" s="50"/>
      <c r="AX176" s="50"/>
    </row>
    <row r="177" spans="38:50" s="51" customFormat="1" ht="12">
      <c r="AL177" s="48"/>
      <c r="AM177" s="48"/>
      <c r="AN177" s="48"/>
      <c r="AO177" s="53"/>
      <c r="AP177" s="50"/>
      <c r="AQ177" s="50"/>
      <c r="AR177" s="50"/>
      <c r="AS177" s="50"/>
      <c r="AT177" s="50"/>
      <c r="AU177" s="50"/>
      <c r="AV177" s="50"/>
      <c r="AW177" s="50"/>
      <c r="AX177" s="50"/>
    </row>
    <row r="178" spans="38:50" s="51" customFormat="1" ht="12">
      <c r="AL178" s="48"/>
      <c r="AM178" s="48"/>
      <c r="AN178" s="48"/>
      <c r="AO178" s="53"/>
      <c r="AP178" s="50"/>
      <c r="AQ178" s="50"/>
      <c r="AR178" s="50"/>
      <c r="AS178" s="50"/>
      <c r="AT178" s="50"/>
      <c r="AU178" s="50"/>
      <c r="AV178" s="50"/>
      <c r="AW178" s="50"/>
      <c r="AX178" s="50"/>
    </row>
    <row r="179" spans="38:50" s="51" customFormat="1" ht="12">
      <c r="AL179" s="48"/>
      <c r="AM179" s="48"/>
      <c r="AN179" s="48"/>
      <c r="AO179" s="53"/>
      <c r="AP179" s="50"/>
      <c r="AQ179" s="50"/>
      <c r="AR179" s="50"/>
      <c r="AS179" s="50"/>
      <c r="AT179" s="50"/>
      <c r="AU179" s="50"/>
      <c r="AV179" s="50"/>
      <c r="AW179" s="50"/>
      <c r="AX179" s="50"/>
    </row>
    <row r="180" spans="38:50" s="51" customFormat="1" ht="12">
      <c r="AL180" s="48"/>
      <c r="AM180" s="48"/>
      <c r="AN180" s="48"/>
      <c r="AO180" s="53"/>
      <c r="AP180" s="50"/>
      <c r="AQ180" s="50"/>
      <c r="AR180" s="50"/>
      <c r="AS180" s="50"/>
      <c r="AT180" s="50"/>
      <c r="AU180" s="50"/>
      <c r="AV180" s="50"/>
      <c r="AW180" s="50"/>
      <c r="AX180" s="50"/>
    </row>
    <row r="181" spans="38:50" s="51" customFormat="1" ht="12">
      <c r="AL181" s="48"/>
      <c r="AM181" s="48"/>
      <c r="AN181" s="48"/>
      <c r="AO181" s="53"/>
      <c r="AP181" s="50"/>
      <c r="AQ181" s="50"/>
      <c r="AR181" s="50"/>
      <c r="AS181" s="50"/>
      <c r="AT181" s="50"/>
      <c r="AU181" s="50"/>
      <c r="AV181" s="50"/>
      <c r="AW181" s="50"/>
      <c r="AX181" s="50"/>
    </row>
    <row r="182" spans="38:50" s="51" customFormat="1" ht="12">
      <c r="AL182" s="48"/>
      <c r="AM182" s="48"/>
      <c r="AN182" s="48"/>
      <c r="AO182" s="53"/>
      <c r="AP182" s="50"/>
      <c r="AQ182" s="50"/>
      <c r="AR182" s="50"/>
      <c r="AS182" s="50"/>
      <c r="AT182" s="50"/>
      <c r="AU182" s="50"/>
      <c r="AV182" s="50"/>
      <c r="AW182" s="50"/>
      <c r="AX182" s="50"/>
    </row>
    <row r="183" spans="38:50" s="51" customFormat="1" ht="12">
      <c r="AL183" s="48"/>
      <c r="AM183" s="48"/>
      <c r="AN183" s="48"/>
      <c r="AO183" s="53"/>
      <c r="AP183" s="50"/>
      <c r="AQ183" s="50"/>
      <c r="AR183" s="50"/>
      <c r="AS183" s="50"/>
      <c r="AT183" s="50"/>
      <c r="AU183" s="50"/>
      <c r="AV183" s="50"/>
      <c r="AW183" s="50"/>
      <c r="AX183" s="50"/>
    </row>
    <row r="184" spans="38:50" s="51" customFormat="1" ht="12">
      <c r="AL184" s="48"/>
      <c r="AM184" s="48"/>
      <c r="AN184" s="48"/>
      <c r="AO184" s="53"/>
      <c r="AP184" s="50"/>
      <c r="AQ184" s="50"/>
      <c r="AR184" s="50"/>
      <c r="AS184" s="50"/>
      <c r="AT184" s="50"/>
      <c r="AU184" s="50"/>
      <c r="AV184" s="50"/>
      <c r="AW184" s="50"/>
      <c r="AX184" s="50"/>
    </row>
    <row r="185" spans="38:50" s="51" customFormat="1" ht="12">
      <c r="AL185" s="48"/>
      <c r="AM185" s="48"/>
      <c r="AN185" s="48"/>
      <c r="AO185" s="53"/>
      <c r="AP185" s="50"/>
      <c r="AQ185" s="50"/>
      <c r="AR185" s="50"/>
      <c r="AS185" s="50"/>
      <c r="AT185" s="50"/>
      <c r="AU185" s="50"/>
      <c r="AV185" s="50"/>
      <c r="AW185" s="50"/>
      <c r="AX185" s="50"/>
    </row>
    <row r="186" spans="38:50" s="51" customFormat="1" ht="12">
      <c r="AL186" s="48"/>
      <c r="AM186" s="48"/>
      <c r="AN186" s="48"/>
      <c r="AO186" s="53"/>
      <c r="AP186" s="50"/>
      <c r="AQ186" s="50"/>
      <c r="AR186" s="50"/>
      <c r="AS186" s="50"/>
      <c r="AT186" s="50"/>
      <c r="AU186" s="50"/>
      <c r="AV186" s="50"/>
      <c r="AW186" s="50"/>
      <c r="AX186" s="50"/>
    </row>
    <row r="187" spans="38:50" s="51" customFormat="1" ht="12">
      <c r="AL187" s="48"/>
      <c r="AM187" s="48"/>
      <c r="AN187" s="48"/>
      <c r="AO187" s="53"/>
      <c r="AP187" s="50"/>
      <c r="AQ187" s="50"/>
      <c r="AR187" s="50"/>
      <c r="AS187" s="50"/>
      <c r="AT187" s="50"/>
      <c r="AU187" s="50"/>
      <c r="AV187" s="50"/>
      <c r="AW187" s="50"/>
      <c r="AX187" s="50"/>
    </row>
    <row r="188" spans="38:50" s="51" customFormat="1" ht="12">
      <c r="AL188" s="48"/>
      <c r="AM188" s="48"/>
      <c r="AN188" s="48"/>
      <c r="AO188" s="53"/>
      <c r="AP188" s="50"/>
      <c r="AQ188" s="50"/>
      <c r="AR188" s="50"/>
      <c r="AS188" s="50"/>
      <c r="AT188" s="50"/>
      <c r="AU188" s="50"/>
      <c r="AV188" s="50"/>
      <c r="AW188" s="50"/>
      <c r="AX188" s="50"/>
    </row>
    <row r="189" spans="38:50" s="51" customFormat="1" ht="12">
      <c r="AL189" s="48"/>
      <c r="AM189" s="48"/>
      <c r="AN189" s="48"/>
      <c r="AO189" s="53"/>
      <c r="AP189" s="50"/>
      <c r="AQ189" s="50"/>
      <c r="AR189" s="50"/>
      <c r="AS189" s="50"/>
      <c r="AT189" s="50"/>
      <c r="AU189" s="50"/>
      <c r="AV189" s="50"/>
      <c r="AW189" s="50"/>
      <c r="AX189" s="50"/>
    </row>
    <row r="190" spans="38:50" s="51" customFormat="1" ht="12">
      <c r="AL190" s="48"/>
      <c r="AM190" s="48"/>
      <c r="AN190" s="48"/>
      <c r="AO190" s="53"/>
      <c r="AP190" s="50"/>
      <c r="AQ190" s="50"/>
      <c r="AR190" s="50"/>
      <c r="AS190" s="50"/>
      <c r="AT190" s="50"/>
      <c r="AU190" s="50"/>
      <c r="AV190" s="50"/>
      <c r="AW190" s="50"/>
      <c r="AX190" s="50"/>
    </row>
    <row r="191" spans="38:50" s="51" customFormat="1" ht="12">
      <c r="AL191" s="48"/>
      <c r="AM191" s="48"/>
      <c r="AN191" s="48"/>
      <c r="AO191" s="53"/>
      <c r="AP191" s="50"/>
      <c r="AQ191" s="50"/>
      <c r="AR191" s="50"/>
      <c r="AS191" s="50"/>
      <c r="AT191" s="50"/>
      <c r="AU191" s="50"/>
      <c r="AV191" s="50"/>
      <c r="AW191" s="50"/>
      <c r="AX191" s="50"/>
    </row>
    <row r="192" spans="38:50" s="51" customFormat="1" ht="12">
      <c r="AL192" s="48"/>
      <c r="AM192" s="48"/>
      <c r="AN192" s="48"/>
      <c r="AO192" s="53"/>
      <c r="AP192" s="50"/>
      <c r="AQ192" s="50"/>
      <c r="AR192" s="50"/>
      <c r="AS192" s="50"/>
      <c r="AT192" s="50"/>
      <c r="AU192" s="50"/>
      <c r="AV192" s="50"/>
      <c r="AW192" s="50"/>
      <c r="AX192" s="50"/>
    </row>
    <row r="193" spans="38:50" s="51" customFormat="1" ht="12">
      <c r="AL193" s="48"/>
      <c r="AM193" s="48"/>
      <c r="AN193" s="48"/>
      <c r="AO193" s="53"/>
      <c r="AP193" s="50"/>
      <c r="AQ193" s="50"/>
      <c r="AR193" s="50"/>
      <c r="AS193" s="50"/>
      <c r="AT193" s="50"/>
      <c r="AU193" s="50"/>
      <c r="AV193" s="50"/>
      <c r="AW193" s="50"/>
      <c r="AX193" s="50"/>
    </row>
    <row r="194" spans="38:50" s="51" customFormat="1" ht="12">
      <c r="AL194" s="48"/>
      <c r="AM194" s="48"/>
      <c r="AN194" s="48"/>
      <c r="AO194" s="53"/>
      <c r="AP194" s="50"/>
      <c r="AQ194" s="50"/>
      <c r="AR194" s="50"/>
      <c r="AS194" s="50"/>
      <c r="AT194" s="50"/>
      <c r="AU194" s="50"/>
      <c r="AV194" s="50"/>
      <c r="AW194" s="50"/>
      <c r="AX194" s="50"/>
    </row>
    <row r="195" spans="38:50" s="51" customFormat="1" ht="12">
      <c r="AL195" s="48"/>
      <c r="AM195" s="48"/>
      <c r="AN195" s="48"/>
      <c r="AO195" s="53"/>
      <c r="AP195" s="50"/>
      <c r="AQ195" s="50"/>
      <c r="AR195" s="50"/>
      <c r="AS195" s="50"/>
      <c r="AT195" s="50"/>
      <c r="AU195" s="50"/>
      <c r="AV195" s="50"/>
      <c r="AW195" s="50"/>
      <c r="AX195" s="50"/>
    </row>
    <row r="196" spans="38:50" s="51" customFormat="1" ht="12">
      <c r="AL196" s="48"/>
      <c r="AM196" s="48"/>
      <c r="AN196" s="48"/>
      <c r="AO196" s="53"/>
      <c r="AP196" s="50"/>
      <c r="AQ196" s="50"/>
      <c r="AR196" s="50"/>
      <c r="AS196" s="50"/>
      <c r="AT196" s="50"/>
      <c r="AU196" s="50"/>
      <c r="AV196" s="50"/>
      <c r="AW196" s="50"/>
      <c r="AX196" s="50"/>
    </row>
    <row r="197" spans="38:50" s="51" customFormat="1" ht="12">
      <c r="AL197" s="48"/>
      <c r="AM197" s="48"/>
      <c r="AN197" s="48"/>
      <c r="AO197" s="53"/>
      <c r="AP197" s="50"/>
      <c r="AQ197" s="50"/>
      <c r="AR197" s="50"/>
      <c r="AS197" s="50"/>
      <c r="AT197" s="50"/>
      <c r="AU197" s="50"/>
      <c r="AV197" s="50"/>
      <c r="AW197" s="50"/>
      <c r="AX197" s="50"/>
    </row>
    <row r="198" spans="38:50" s="51" customFormat="1" ht="12">
      <c r="AL198" s="48"/>
      <c r="AM198" s="48"/>
      <c r="AN198" s="48"/>
      <c r="AO198" s="53"/>
      <c r="AP198" s="50"/>
      <c r="AQ198" s="50"/>
      <c r="AR198" s="50"/>
      <c r="AS198" s="50"/>
      <c r="AT198" s="50"/>
      <c r="AU198" s="50"/>
      <c r="AV198" s="50"/>
      <c r="AW198" s="50"/>
      <c r="AX198" s="50"/>
    </row>
    <row r="199" spans="38:50" s="51" customFormat="1" ht="12">
      <c r="AL199" s="48"/>
      <c r="AM199" s="48"/>
      <c r="AN199" s="48"/>
      <c r="AO199" s="53"/>
      <c r="AP199" s="50"/>
      <c r="AQ199" s="50"/>
      <c r="AR199" s="50"/>
      <c r="AS199" s="50"/>
      <c r="AT199" s="50"/>
      <c r="AU199" s="50"/>
      <c r="AV199" s="50"/>
      <c r="AW199" s="50"/>
      <c r="AX199" s="50"/>
    </row>
    <row r="200" spans="38:50" s="51" customFormat="1" ht="12">
      <c r="AL200" s="48"/>
      <c r="AM200" s="48"/>
      <c r="AN200" s="48"/>
      <c r="AO200" s="53"/>
      <c r="AP200" s="50"/>
      <c r="AQ200" s="50"/>
      <c r="AR200" s="50"/>
      <c r="AS200" s="50"/>
      <c r="AT200" s="50"/>
      <c r="AU200" s="50"/>
      <c r="AV200" s="50"/>
      <c r="AW200" s="50"/>
      <c r="AX200" s="50"/>
    </row>
    <row r="201" spans="38:50" s="51" customFormat="1" ht="12">
      <c r="AL201" s="48"/>
      <c r="AM201" s="48"/>
      <c r="AN201" s="48"/>
      <c r="AO201" s="53"/>
      <c r="AP201" s="50"/>
      <c r="AQ201" s="50"/>
      <c r="AR201" s="50"/>
      <c r="AS201" s="50"/>
      <c r="AT201" s="50"/>
      <c r="AU201" s="50"/>
      <c r="AV201" s="50"/>
      <c r="AW201" s="50"/>
      <c r="AX201" s="50"/>
    </row>
    <row r="202" spans="38:50" s="51" customFormat="1" ht="12">
      <c r="AL202" s="48"/>
      <c r="AM202" s="48"/>
      <c r="AN202" s="48"/>
      <c r="AO202" s="53"/>
      <c r="AP202" s="50"/>
      <c r="AQ202" s="50"/>
      <c r="AR202" s="50"/>
      <c r="AS202" s="50"/>
      <c r="AT202" s="50"/>
      <c r="AU202" s="50"/>
      <c r="AV202" s="50"/>
      <c r="AW202" s="50"/>
      <c r="AX202" s="50"/>
    </row>
    <row r="203" spans="38:50" s="51" customFormat="1" ht="12">
      <c r="AL203" s="48"/>
      <c r="AM203" s="48"/>
      <c r="AN203" s="48"/>
      <c r="AO203" s="53"/>
      <c r="AP203" s="50"/>
      <c r="AQ203" s="50"/>
      <c r="AR203" s="50"/>
      <c r="AS203" s="50"/>
      <c r="AT203" s="50"/>
      <c r="AU203" s="50"/>
      <c r="AV203" s="50"/>
      <c r="AW203" s="50"/>
      <c r="AX203" s="50"/>
    </row>
    <row r="204" spans="38:50" s="51" customFormat="1" ht="12">
      <c r="AL204" s="48"/>
      <c r="AM204" s="48"/>
      <c r="AN204" s="48"/>
      <c r="AO204" s="53"/>
      <c r="AP204" s="50"/>
      <c r="AQ204" s="50"/>
      <c r="AR204" s="50"/>
      <c r="AS204" s="50"/>
      <c r="AT204" s="50"/>
      <c r="AU204" s="50"/>
      <c r="AV204" s="50"/>
      <c r="AW204" s="50"/>
      <c r="AX204" s="50"/>
    </row>
    <row r="205" spans="38:50" s="51" customFormat="1" ht="12">
      <c r="AL205" s="48"/>
      <c r="AM205" s="48"/>
      <c r="AN205" s="48"/>
      <c r="AO205" s="53"/>
      <c r="AP205" s="50"/>
      <c r="AQ205" s="50"/>
      <c r="AR205" s="50"/>
      <c r="AS205" s="50"/>
      <c r="AT205" s="50"/>
      <c r="AU205" s="50"/>
      <c r="AV205" s="50"/>
      <c r="AW205" s="50"/>
      <c r="AX205" s="50"/>
    </row>
    <row r="206" spans="38:50" s="51" customFormat="1" ht="12">
      <c r="AL206" s="48"/>
      <c r="AM206" s="48"/>
      <c r="AN206" s="48"/>
      <c r="AO206" s="53"/>
      <c r="AP206" s="50"/>
      <c r="AQ206" s="50"/>
      <c r="AR206" s="50"/>
      <c r="AS206" s="50"/>
      <c r="AT206" s="50"/>
      <c r="AU206" s="50"/>
      <c r="AV206" s="50"/>
      <c r="AW206" s="50"/>
      <c r="AX206" s="50"/>
    </row>
    <row r="207" spans="38:50" s="51" customFormat="1" ht="12">
      <c r="AL207" s="48"/>
      <c r="AM207" s="48"/>
      <c r="AN207" s="48"/>
      <c r="AO207" s="53"/>
      <c r="AP207" s="50"/>
      <c r="AQ207" s="50"/>
      <c r="AR207" s="50"/>
      <c r="AS207" s="50"/>
      <c r="AT207" s="50"/>
      <c r="AU207" s="50"/>
      <c r="AV207" s="50"/>
      <c r="AW207" s="50"/>
      <c r="AX207" s="50"/>
    </row>
    <row r="208" spans="38:50" s="51" customFormat="1" ht="12">
      <c r="AL208" s="48"/>
      <c r="AM208" s="48"/>
      <c r="AN208" s="48"/>
      <c r="AO208" s="53"/>
      <c r="AP208" s="50"/>
      <c r="AQ208" s="50"/>
      <c r="AR208" s="50"/>
      <c r="AS208" s="50"/>
      <c r="AT208" s="50"/>
      <c r="AU208" s="50"/>
      <c r="AV208" s="50"/>
      <c r="AW208" s="50"/>
      <c r="AX208" s="50"/>
    </row>
    <row r="209" spans="38:50" s="51" customFormat="1" ht="12">
      <c r="AL209" s="48"/>
      <c r="AM209" s="48"/>
      <c r="AN209" s="48"/>
      <c r="AO209" s="53"/>
      <c r="AP209" s="50"/>
      <c r="AQ209" s="50"/>
      <c r="AR209" s="50"/>
      <c r="AS209" s="50"/>
      <c r="AT209" s="50"/>
      <c r="AU209" s="50"/>
      <c r="AV209" s="50"/>
      <c r="AW209" s="50"/>
      <c r="AX209" s="50"/>
    </row>
    <row r="210" spans="38:50" s="51" customFormat="1" ht="12">
      <c r="AL210" s="48"/>
      <c r="AM210" s="48"/>
      <c r="AN210" s="48"/>
      <c r="AO210" s="53"/>
      <c r="AP210" s="50"/>
      <c r="AQ210" s="50"/>
      <c r="AR210" s="50"/>
      <c r="AS210" s="50"/>
      <c r="AT210" s="50"/>
      <c r="AU210" s="50"/>
      <c r="AV210" s="50"/>
      <c r="AW210" s="50"/>
      <c r="AX210" s="50"/>
    </row>
    <row r="211" spans="38:50" s="51" customFormat="1" ht="12">
      <c r="AL211" s="48"/>
      <c r="AM211" s="48"/>
      <c r="AN211" s="48"/>
      <c r="AO211" s="53"/>
      <c r="AP211" s="50"/>
      <c r="AQ211" s="50"/>
      <c r="AR211" s="50"/>
      <c r="AS211" s="50"/>
      <c r="AT211" s="50"/>
      <c r="AU211" s="50"/>
      <c r="AV211" s="50"/>
      <c r="AW211" s="50"/>
      <c r="AX211" s="50"/>
    </row>
    <row r="212" spans="38:50" s="51" customFormat="1" ht="12">
      <c r="AL212" s="48"/>
      <c r="AM212" s="48"/>
      <c r="AN212" s="48"/>
      <c r="AO212" s="53"/>
      <c r="AP212" s="50"/>
      <c r="AQ212" s="50"/>
      <c r="AR212" s="50"/>
      <c r="AS212" s="50"/>
      <c r="AT212" s="50"/>
      <c r="AU212" s="50"/>
      <c r="AV212" s="50"/>
      <c r="AW212" s="50"/>
      <c r="AX212" s="50"/>
    </row>
    <row r="213" spans="38:50" s="51" customFormat="1" ht="12">
      <c r="AL213" s="48"/>
      <c r="AM213" s="48"/>
      <c r="AN213" s="48"/>
      <c r="AO213" s="53"/>
      <c r="AP213" s="50"/>
      <c r="AQ213" s="50"/>
      <c r="AR213" s="50"/>
      <c r="AS213" s="50"/>
      <c r="AT213" s="50"/>
      <c r="AU213" s="50"/>
      <c r="AV213" s="50"/>
      <c r="AW213" s="50"/>
      <c r="AX213" s="50"/>
    </row>
    <row r="214" spans="38:50" s="51" customFormat="1" ht="12">
      <c r="AL214" s="48"/>
      <c r="AM214" s="48"/>
      <c r="AN214" s="48"/>
      <c r="AO214" s="53"/>
      <c r="AP214" s="50"/>
      <c r="AQ214" s="50"/>
      <c r="AR214" s="50"/>
      <c r="AS214" s="50"/>
      <c r="AT214" s="50"/>
      <c r="AU214" s="50"/>
      <c r="AV214" s="50"/>
      <c r="AW214" s="50"/>
      <c r="AX214" s="50"/>
    </row>
    <row r="215" spans="38:50" s="51" customFormat="1" ht="12">
      <c r="AL215" s="48"/>
      <c r="AM215" s="48"/>
      <c r="AN215" s="48"/>
      <c r="AO215" s="53"/>
      <c r="AP215" s="50"/>
      <c r="AQ215" s="50"/>
      <c r="AR215" s="50"/>
      <c r="AS215" s="50"/>
      <c r="AT215" s="50"/>
      <c r="AU215" s="50"/>
      <c r="AV215" s="50"/>
      <c r="AW215" s="50"/>
      <c r="AX215" s="50"/>
    </row>
    <row r="216" spans="38:50" s="51" customFormat="1" ht="12">
      <c r="AL216" s="48"/>
      <c r="AM216" s="48"/>
      <c r="AN216" s="48"/>
      <c r="AO216" s="53"/>
      <c r="AP216" s="50"/>
      <c r="AQ216" s="50"/>
      <c r="AR216" s="50"/>
      <c r="AS216" s="50"/>
      <c r="AT216" s="50"/>
      <c r="AU216" s="50"/>
      <c r="AV216" s="50"/>
      <c r="AW216" s="50"/>
      <c r="AX216" s="50"/>
    </row>
    <row r="217" spans="38:50" s="51" customFormat="1" ht="12">
      <c r="AL217" s="48"/>
      <c r="AM217" s="48"/>
      <c r="AN217" s="48"/>
      <c r="AO217" s="53"/>
      <c r="AP217" s="50"/>
      <c r="AQ217" s="50"/>
      <c r="AR217" s="50"/>
      <c r="AS217" s="50"/>
      <c r="AT217" s="50"/>
      <c r="AU217" s="50"/>
      <c r="AV217" s="50"/>
      <c r="AW217" s="50"/>
      <c r="AX217" s="50"/>
    </row>
    <row r="218" spans="38:50" s="51" customFormat="1" ht="12">
      <c r="AL218" s="48"/>
      <c r="AM218" s="48"/>
      <c r="AN218" s="48"/>
      <c r="AO218" s="53"/>
      <c r="AP218" s="50"/>
      <c r="AQ218" s="50"/>
      <c r="AR218" s="50"/>
      <c r="AS218" s="50"/>
      <c r="AT218" s="50"/>
      <c r="AU218" s="50"/>
      <c r="AV218" s="50"/>
      <c r="AW218" s="50"/>
      <c r="AX218" s="50"/>
    </row>
    <row r="219" spans="38:50" s="51" customFormat="1" ht="12">
      <c r="AL219" s="48"/>
      <c r="AM219" s="48"/>
      <c r="AN219" s="48"/>
      <c r="AO219" s="53"/>
      <c r="AP219" s="50"/>
      <c r="AQ219" s="50"/>
      <c r="AR219" s="50"/>
      <c r="AS219" s="50"/>
      <c r="AT219" s="50"/>
      <c r="AU219" s="50"/>
      <c r="AV219" s="50"/>
      <c r="AW219" s="50"/>
      <c r="AX219" s="50"/>
    </row>
    <row r="220" spans="38:50" s="51" customFormat="1" ht="12">
      <c r="AL220" s="48"/>
      <c r="AM220" s="48"/>
      <c r="AN220" s="48"/>
      <c r="AO220" s="53"/>
      <c r="AP220" s="50"/>
      <c r="AQ220" s="50"/>
      <c r="AR220" s="50"/>
      <c r="AS220" s="50"/>
      <c r="AT220" s="50"/>
      <c r="AU220" s="50"/>
      <c r="AV220" s="50"/>
      <c r="AW220" s="50"/>
      <c r="AX220" s="50"/>
    </row>
    <row r="221" spans="38:50" s="51" customFormat="1" ht="12">
      <c r="AL221" s="48"/>
      <c r="AM221" s="48"/>
      <c r="AN221" s="48"/>
      <c r="AO221" s="53"/>
      <c r="AP221" s="50"/>
      <c r="AQ221" s="50"/>
      <c r="AR221" s="50"/>
      <c r="AS221" s="50"/>
      <c r="AT221" s="50"/>
      <c r="AU221" s="50"/>
      <c r="AV221" s="50"/>
      <c r="AW221" s="50"/>
      <c r="AX221" s="50"/>
    </row>
    <row r="222" spans="38:50" s="51" customFormat="1" ht="12">
      <c r="AL222" s="48"/>
      <c r="AM222" s="48"/>
      <c r="AN222" s="48"/>
      <c r="AO222" s="53"/>
      <c r="AP222" s="50"/>
      <c r="AQ222" s="50"/>
      <c r="AR222" s="50"/>
      <c r="AS222" s="50"/>
      <c r="AT222" s="50"/>
      <c r="AU222" s="50"/>
      <c r="AV222" s="50"/>
      <c r="AW222" s="50"/>
      <c r="AX222" s="50"/>
    </row>
    <row r="223" spans="38:50" s="51" customFormat="1" ht="12">
      <c r="AL223" s="48"/>
      <c r="AM223" s="48"/>
      <c r="AN223" s="48"/>
      <c r="AO223" s="53"/>
      <c r="AP223" s="50"/>
      <c r="AQ223" s="50"/>
      <c r="AR223" s="50"/>
      <c r="AS223" s="50"/>
      <c r="AT223" s="50"/>
      <c r="AU223" s="50"/>
      <c r="AV223" s="50"/>
      <c r="AW223" s="50"/>
      <c r="AX223" s="50"/>
    </row>
    <row r="224" spans="38:50" s="51" customFormat="1" ht="12">
      <c r="AL224" s="48"/>
      <c r="AM224" s="48"/>
      <c r="AN224" s="48"/>
      <c r="AO224" s="53"/>
      <c r="AP224" s="50"/>
      <c r="AQ224" s="50"/>
      <c r="AR224" s="50"/>
      <c r="AS224" s="50"/>
      <c r="AT224" s="50"/>
      <c r="AU224" s="50"/>
      <c r="AV224" s="50"/>
      <c r="AW224" s="50"/>
      <c r="AX224" s="50"/>
    </row>
    <row r="225" spans="38:50" s="51" customFormat="1" ht="12">
      <c r="AL225" s="48"/>
      <c r="AM225" s="48"/>
      <c r="AN225" s="48"/>
      <c r="AO225" s="53"/>
      <c r="AP225" s="50"/>
      <c r="AQ225" s="50"/>
      <c r="AR225" s="50"/>
      <c r="AS225" s="50"/>
      <c r="AT225" s="50"/>
      <c r="AU225" s="50"/>
      <c r="AV225" s="50"/>
      <c r="AW225" s="50"/>
      <c r="AX225" s="50"/>
    </row>
    <row r="226" spans="38:50" s="51" customFormat="1" ht="12">
      <c r="AL226" s="48"/>
      <c r="AM226" s="48"/>
      <c r="AN226" s="48"/>
      <c r="AO226" s="53"/>
      <c r="AP226" s="50"/>
      <c r="AQ226" s="50"/>
      <c r="AR226" s="50"/>
      <c r="AS226" s="50"/>
      <c r="AT226" s="50"/>
      <c r="AU226" s="50"/>
      <c r="AV226" s="50"/>
      <c r="AW226" s="50"/>
      <c r="AX226" s="50"/>
    </row>
    <row r="227" spans="38:50" s="51" customFormat="1" ht="12">
      <c r="AL227" s="48"/>
      <c r="AM227" s="48"/>
      <c r="AN227" s="48"/>
      <c r="AO227" s="53"/>
      <c r="AP227" s="50"/>
      <c r="AQ227" s="50"/>
      <c r="AR227" s="50"/>
      <c r="AS227" s="50"/>
      <c r="AT227" s="50"/>
      <c r="AU227" s="50"/>
      <c r="AV227" s="50"/>
      <c r="AW227" s="50"/>
      <c r="AX227" s="50"/>
    </row>
    <row r="228" spans="38:50" s="51" customFormat="1" ht="12">
      <c r="AL228" s="48"/>
      <c r="AM228" s="48"/>
      <c r="AN228" s="48"/>
      <c r="AO228" s="53"/>
      <c r="AP228" s="50"/>
      <c r="AQ228" s="50"/>
      <c r="AR228" s="50"/>
      <c r="AS228" s="50"/>
      <c r="AT228" s="50"/>
      <c r="AU228" s="50"/>
      <c r="AV228" s="50"/>
      <c r="AW228" s="50"/>
      <c r="AX228" s="50"/>
    </row>
    <row r="229" spans="38:50" s="51" customFormat="1" ht="12">
      <c r="AL229" s="48"/>
      <c r="AM229" s="48"/>
      <c r="AN229" s="48"/>
      <c r="AO229" s="53"/>
      <c r="AP229" s="50"/>
      <c r="AQ229" s="50"/>
      <c r="AR229" s="50"/>
      <c r="AS229" s="50"/>
      <c r="AT229" s="50"/>
      <c r="AU229" s="50"/>
      <c r="AV229" s="50"/>
      <c r="AW229" s="50"/>
      <c r="AX229" s="50"/>
    </row>
    <row r="230" spans="38:50" s="51" customFormat="1" ht="12">
      <c r="AL230" s="48"/>
      <c r="AM230" s="48"/>
      <c r="AN230" s="48"/>
      <c r="AO230" s="53"/>
      <c r="AP230" s="50"/>
      <c r="AQ230" s="50"/>
      <c r="AR230" s="50"/>
      <c r="AS230" s="50"/>
      <c r="AT230" s="50"/>
      <c r="AU230" s="50"/>
      <c r="AV230" s="50"/>
      <c r="AW230" s="50"/>
      <c r="AX230" s="50"/>
    </row>
    <row r="231" spans="38:50" s="51" customFormat="1" ht="12">
      <c r="AL231" s="48"/>
      <c r="AM231" s="48"/>
      <c r="AN231" s="48"/>
      <c r="AO231" s="53"/>
      <c r="AP231" s="50"/>
      <c r="AQ231" s="50"/>
      <c r="AR231" s="50"/>
      <c r="AS231" s="50"/>
      <c r="AT231" s="50"/>
      <c r="AU231" s="50"/>
      <c r="AV231" s="50"/>
      <c r="AW231" s="50"/>
      <c r="AX231" s="50"/>
    </row>
    <row r="232" spans="38:50" s="51" customFormat="1" ht="12">
      <c r="AL232" s="48"/>
      <c r="AM232" s="48"/>
      <c r="AN232" s="48"/>
      <c r="AO232" s="53"/>
      <c r="AP232" s="50"/>
      <c r="AQ232" s="50"/>
      <c r="AR232" s="50"/>
      <c r="AS232" s="50"/>
      <c r="AT232" s="50"/>
      <c r="AU232" s="50"/>
      <c r="AV232" s="50"/>
      <c r="AW232" s="50"/>
      <c r="AX232" s="50"/>
    </row>
    <row r="233" spans="38:50" s="51" customFormat="1" ht="12">
      <c r="AL233" s="48"/>
      <c r="AM233" s="48"/>
      <c r="AN233" s="48"/>
      <c r="AO233" s="53"/>
      <c r="AP233" s="50"/>
      <c r="AQ233" s="50"/>
      <c r="AR233" s="50"/>
      <c r="AS233" s="50"/>
      <c r="AT233" s="50"/>
      <c r="AU233" s="50"/>
      <c r="AV233" s="50"/>
      <c r="AW233" s="50"/>
      <c r="AX233" s="50"/>
    </row>
    <row r="234" spans="38:50" s="51" customFormat="1" ht="12">
      <c r="AL234" s="48"/>
      <c r="AM234" s="48"/>
      <c r="AN234" s="48"/>
      <c r="AO234" s="53"/>
      <c r="AP234" s="50"/>
      <c r="AQ234" s="50"/>
      <c r="AR234" s="50"/>
      <c r="AS234" s="50"/>
      <c r="AT234" s="50"/>
      <c r="AU234" s="50"/>
      <c r="AV234" s="50"/>
      <c r="AW234" s="50"/>
      <c r="AX234" s="50"/>
    </row>
    <row r="235" spans="38:50" s="51" customFormat="1" ht="12">
      <c r="AL235" s="48"/>
      <c r="AM235" s="48"/>
      <c r="AN235" s="48"/>
      <c r="AO235" s="53"/>
      <c r="AP235" s="50"/>
      <c r="AQ235" s="50"/>
      <c r="AR235" s="50"/>
      <c r="AS235" s="50"/>
      <c r="AT235" s="50"/>
      <c r="AU235" s="50"/>
      <c r="AV235" s="50"/>
      <c r="AW235" s="50"/>
      <c r="AX235" s="50"/>
    </row>
    <row r="236" spans="38:50" s="51" customFormat="1" ht="12">
      <c r="AL236" s="48"/>
      <c r="AM236" s="48"/>
      <c r="AN236" s="48"/>
      <c r="AO236" s="53"/>
      <c r="AP236" s="50"/>
      <c r="AQ236" s="50"/>
      <c r="AR236" s="50"/>
      <c r="AS236" s="50"/>
      <c r="AT236" s="50"/>
      <c r="AU236" s="50"/>
      <c r="AV236" s="50"/>
      <c r="AW236" s="50"/>
      <c r="AX236" s="50"/>
    </row>
    <row r="237" spans="38:50" s="51" customFormat="1" ht="12">
      <c r="AL237" s="48"/>
      <c r="AM237" s="48"/>
      <c r="AN237" s="48"/>
      <c r="AO237" s="53"/>
      <c r="AP237" s="50"/>
      <c r="AQ237" s="50"/>
      <c r="AR237" s="50"/>
      <c r="AS237" s="50"/>
      <c r="AT237" s="50"/>
      <c r="AU237" s="50"/>
      <c r="AV237" s="50"/>
      <c r="AW237" s="50"/>
      <c r="AX237" s="50"/>
    </row>
    <row r="238" spans="38:50" s="51" customFormat="1" ht="12">
      <c r="AL238" s="48"/>
      <c r="AM238" s="48"/>
      <c r="AN238" s="48"/>
      <c r="AO238" s="53"/>
      <c r="AP238" s="50"/>
      <c r="AQ238" s="50"/>
      <c r="AR238" s="50"/>
      <c r="AS238" s="50"/>
      <c r="AT238" s="50"/>
      <c r="AU238" s="50"/>
      <c r="AV238" s="50"/>
      <c r="AW238" s="50"/>
      <c r="AX238" s="50"/>
    </row>
    <row r="239" spans="38:50" s="51" customFormat="1" ht="12">
      <c r="AL239" s="48"/>
      <c r="AM239" s="48"/>
      <c r="AN239" s="48"/>
      <c r="AO239" s="53"/>
      <c r="AP239" s="50"/>
      <c r="AQ239" s="50"/>
      <c r="AR239" s="50"/>
      <c r="AS239" s="50"/>
      <c r="AT239" s="50"/>
      <c r="AU239" s="50"/>
      <c r="AV239" s="50"/>
      <c r="AW239" s="50"/>
      <c r="AX239" s="50"/>
    </row>
    <row r="240" spans="38:50" s="51" customFormat="1" ht="12">
      <c r="AL240" s="48"/>
      <c r="AM240" s="48"/>
      <c r="AN240" s="48"/>
      <c r="AO240" s="53"/>
      <c r="AP240" s="50"/>
      <c r="AQ240" s="50"/>
      <c r="AR240" s="50"/>
      <c r="AS240" s="50"/>
      <c r="AT240" s="50"/>
      <c r="AU240" s="50"/>
      <c r="AV240" s="50"/>
      <c r="AW240" s="50"/>
      <c r="AX240" s="50"/>
    </row>
    <row r="241" spans="38:50" s="51" customFormat="1" ht="12">
      <c r="AL241" s="48"/>
      <c r="AM241" s="48"/>
      <c r="AN241" s="48"/>
      <c r="AO241" s="53"/>
      <c r="AP241" s="50"/>
      <c r="AQ241" s="50"/>
      <c r="AR241" s="50"/>
      <c r="AS241" s="50"/>
      <c r="AT241" s="50"/>
      <c r="AU241" s="50"/>
      <c r="AV241" s="50"/>
      <c r="AW241" s="50"/>
      <c r="AX241" s="50"/>
    </row>
    <row r="242" spans="38:50" s="51" customFormat="1" ht="12">
      <c r="AL242" s="48"/>
      <c r="AM242" s="48"/>
      <c r="AN242" s="48"/>
      <c r="AO242" s="53"/>
      <c r="AP242" s="50"/>
      <c r="AQ242" s="50"/>
      <c r="AR242" s="50"/>
      <c r="AS242" s="50"/>
      <c r="AT242" s="50"/>
      <c r="AU242" s="50"/>
      <c r="AV242" s="50"/>
      <c r="AW242" s="50"/>
      <c r="AX242" s="50"/>
    </row>
    <row r="243" spans="38:50" s="51" customFormat="1" ht="12">
      <c r="AL243" s="48"/>
      <c r="AM243" s="48"/>
      <c r="AN243" s="48"/>
      <c r="AO243" s="53"/>
      <c r="AP243" s="50"/>
      <c r="AQ243" s="50"/>
      <c r="AR243" s="50"/>
      <c r="AS243" s="50"/>
      <c r="AT243" s="50"/>
      <c r="AU243" s="50"/>
      <c r="AV243" s="50"/>
      <c r="AW243" s="50"/>
      <c r="AX243" s="50"/>
    </row>
    <row r="244" spans="38:50" s="51" customFormat="1" ht="12">
      <c r="AL244" s="48"/>
      <c r="AM244" s="48"/>
      <c r="AN244" s="48"/>
      <c r="AO244" s="53"/>
      <c r="AP244" s="50"/>
      <c r="AQ244" s="50"/>
      <c r="AR244" s="50"/>
      <c r="AS244" s="50"/>
      <c r="AT244" s="50"/>
      <c r="AU244" s="50"/>
      <c r="AV244" s="50"/>
      <c r="AW244" s="50"/>
      <c r="AX244" s="50"/>
    </row>
    <row r="245" spans="38:50" s="51" customFormat="1" ht="12">
      <c r="AL245" s="48"/>
      <c r="AM245" s="48"/>
      <c r="AN245" s="48"/>
      <c r="AO245" s="53"/>
      <c r="AP245" s="50"/>
      <c r="AQ245" s="50"/>
      <c r="AR245" s="50"/>
      <c r="AS245" s="50"/>
      <c r="AT245" s="50"/>
      <c r="AU245" s="50"/>
      <c r="AV245" s="50"/>
      <c r="AW245" s="50"/>
      <c r="AX245" s="50"/>
    </row>
    <row r="246" spans="38:50" s="51" customFormat="1" ht="12">
      <c r="AL246" s="48"/>
      <c r="AM246" s="48"/>
      <c r="AN246" s="48"/>
      <c r="AO246" s="53"/>
      <c r="AP246" s="50"/>
      <c r="AQ246" s="50"/>
      <c r="AR246" s="50"/>
      <c r="AS246" s="50"/>
      <c r="AT246" s="50"/>
      <c r="AU246" s="50"/>
      <c r="AV246" s="50"/>
      <c r="AW246" s="50"/>
      <c r="AX246" s="50"/>
    </row>
    <row r="247" spans="38:50" s="51" customFormat="1" ht="12">
      <c r="AL247" s="48"/>
      <c r="AM247" s="48"/>
      <c r="AN247" s="48"/>
      <c r="AO247" s="53"/>
      <c r="AP247" s="50"/>
      <c r="AQ247" s="50"/>
      <c r="AR247" s="50"/>
      <c r="AS247" s="50"/>
      <c r="AT247" s="50"/>
      <c r="AU247" s="50"/>
      <c r="AV247" s="50"/>
      <c r="AW247" s="50"/>
      <c r="AX247" s="50"/>
    </row>
    <row r="248" spans="38:50" s="51" customFormat="1" ht="12">
      <c r="AL248" s="48"/>
      <c r="AM248" s="48"/>
      <c r="AN248" s="48"/>
      <c r="AO248" s="53"/>
      <c r="AP248" s="50"/>
      <c r="AQ248" s="50"/>
      <c r="AR248" s="50"/>
      <c r="AS248" s="50"/>
      <c r="AT248" s="50"/>
      <c r="AU248" s="50"/>
      <c r="AV248" s="50"/>
      <c r="AW248" s="50"/>
      <c r="AX248" s="50"/>
    </row>
    <row r="249" spans="38:50" s="51" customFormat="1" ht="12">
      <c r="AL249" s="48"/>
      <c r="AM249" s="48"/>
      <c r="AN249" s="48"/>
      <c r="AO249" s="53"/>
      <c r="AP249" s="50"/>
      <c r="AQ249" s="50"/>
      <c r="AR249" s="50"/>
      <c r="AS249" s="50"/>
      <c r="AT249" s="50"/>
      <c r="AU249" s="50"/>
      <c r="AV249" s="50"/>
      <c r="AW249" s="50"/>
      <c r="AX249" s="50"/>
    </row>
    <row r="250" spans="38:50" s="51" customFormat="1" ht="12">
      <c r="AL250" s="48"/>
      <c r="AM250" s="48"/>
      <c r="AN250" s="48"/>
      <c r="AO250" s="53"/>
      <c r="AP250" s="50"/>
      <c r="AQ250" s="50"/>
      <c r="AR250" s="50"/>
      <c r="AS250" s="50"/>
      <c r="AT250" s="50"/>
      <c r="AU250" s="50"/>
      <c r="AV250" s="50"/>
      <c r="AW250" s="50"/>
      <c r="AX250" s="50"/>
    </row>
    <row r="251" spans="38:50" s="51" customFormat="1" ht="12">
      <c r="AL251" s="48"/>
      <c r="AM251" s="48"/>
      <c r="AN251" s="48"/>
      <c r="AO251" s="53"/>
      <c r="AP251" s="50"/>
      <c r="AQ251" s="50"/>
      <c r="AR251" s="50"/>
      <c r="AS251" s="50"/>
      <c r="AT251" s="50"/>
      <c r="AU251" s="50"/>
      <c r="AV251" s="50"/>
      <c r="AW251" s="50"/>
      <c r="AX251" s="50"/>
    </row>
    <row r="252" spans="38:50" s="51" customFormat="1" ht="12">
      <c r="AL252" s="48"/>
      <c r="AM252" s="48"/>
      <c r="AN252" s="48"/>
      <c r="AO252" s="53"/>
      <c r="AP252" s="50"/>
      <c r="AQ252" s="50"/>
      <c r="AR252" s="50"/>
      <c r="AS252" s="50"/>
      <c r="AT252" s="50"/>
      <c r="AU252" s="50"/>
      <c r="AV252" s="50"/>
      <c r="AW252" s="50"/>
      <c r="AX252" s="50"/>
    </row>
    <row r="253" spans="38:50" s="51" customFormat="1" ht="12">
      <c r="AL253" s="48"/>
      <c r="AM253" s="48"/>
      <c r="AN253" s="48"/>
      <c r="AO253" s="53"/>
      <c r="AP253" s="50"/>
      <c r="AQ253" s="50"/>
      <c r="AR253" s="50"/>
      <c r="AS253" s="50"/>
      <c r="AT253" s="50"/>
      <c r="AU253" s="50"/>
      <c r="AV253" s="50"/>
      <c r="AW253" s="50"/>
      <c r="AX253" s="50"/>
    </row>
    <row r="254" spans="38:50" s="51" customFormat="1" ht="12">
      <c r="AL254" s="48"/>
      <c r="AM254" s="48"/>
      <c r="AN254" s="48"/>
      <c r="AO254" s="53"/>
      <c r="AP254" s="50"/>
      <c r="AQ254" s="50"/>
      <c r="AR254" s="50"/>
      <c r="AS254" s="50"/>
      <c r="AT254" s="50"/>
      <c r="AU254" s="50"/>
      <c r="AV254" s="50"/>
      <c r="AW254" s="50"/>
      <c r="AX254" s="50"/>
    </row>
    <row r="255" spans="38:50" s="51" customFormat="1" ht="12">
      <c r="AL255" s="48"/>
      <c r="AM255" s="48"/>
      <c r="AN255" s="48"/>
      <c r="AO255" s="53"/>
      <c r="AP255" s="50"/>
      <c r="AQ255" s="50"/>
      <c r="AR255" s="50"/>
      <c r="AS255" s="50"/>
      <c r="AT255" s="50"/>
      <c r="AU255" s="50"/>
      <c r="AV255" s="50"/>
      <c r="AW255" s="50"/>
      <c r="AX255" s="50"/>
    </row>
    <row r="256" spans="38:50" s="51" customFormat="1" ht="12">
      <c r="AL256" s="48"/>
      <c r="AM256" s="48"/>
      <c r="AN256" s="48"/>
      <c r="AO256" s="53"/>
      <c r="AP256" s="50"/>
      <c r="AQ256" s="50"/>
      <c r="AR256" s="50"/>
      <c r="AS256" s="50"/>
      <c r="AT256" s="50"/>
      <c r="AU256" s="50"/>
      <c r="AV256" s="50"/>
      <c r="AW256" s="50"/>
      <c r="AX256" s="50"/>
    </row>
    <row r="257" spans="38:50" s="51" customFormat="1" ht="12">
      <c r="AL257" s="48"/>
      <c r="AM257" s="48"/>
      <c r="AN257" s="48"/>
      <c r="AO257" s="53"/>
      <c r="AP257" s="50"/>
      <c r="AQ257" s="50"/>
      <c r="AR257" s="50"/>
      <c r="AS257" s="50"/>
      <c r="AT257" s="50"/>
      <c r="AU257" s="50"/>
      <c r="AV257" s="50"/>
      <c r="AW257" s="50"/>
      <c r="AX257" s="50"/>
    </row>
    <row r="258" spans="38:50" s="51" customFormat="1" ht="12">
      <c r="AL258" s="48"/>
      <c r="AM258" s="48"/>
      <c r="AN258" s="48"/>
      <c r="AO258" s="53"/>
      <c r="AP258" s="50"/>
      <c r="AQ258" s="50"/>
      <c r="AR258" s="50"/>
      <c r="AS258" s="50"/>
      <c r="AT258" s="50"/>
      <c r="AU258" s="50"/>
      <c r="AV258" s="50"/>
      <c r="AW258" s="50"/>
      <c r="AX258" s="50"/>
    </row>
    <row r="259" spans="38:50" s="51" customFormat="1" ht="12">
      <c r="AL259" s="48"/>
      <c r="AM259" s="48"/>
      <c r="AN259" s="48"/>
      <c r="AO259" s="53"/>
      <c r="AP259" s="50"/>
      <c r="AQ259" s="50"/>
      <c r="AR259" s="50"/>
      <c r="AS259" s="50"/>
      <c r="AT259" s="50"/>
      <c r="AU259" s="50"/>
      <c r="AV259" s="50"/>
      <c r="AW259" s="50"/>
      <c r="AX259" s="50"/>
    </row>
    <row r="260" spans="38:50" s="51" customFormat="1" ht="12">
      <c r="AL260" s="48"/>
      <c r="AM260" s="48"/>
      <c r="AN260" s="48"/>
      <c r="AO260" s="53"/>
      <c r="AP260" s="50"/>
      <c r="AQ260" s="50"/>
      <c r="AR260" s="50"/>
      <c r="AS260" s="50"/>
      <c r="AT260" s="50"/>
      <c r="AU260" s="50"/>
      <c r="AV260" s="50"/>
      <c r="AW260" s="50"/>
      <c r="AX260" s="50"/>
    </row>
    <row r="261" spans="38:50" s="51" customFormat="1" ht="12">
      <c r="AL261" s="48"/>
      <c r="AM261" s="48"/>
      <c r="AN261" s="48"/>
      <c r="AO261" s="53"/>
      <c r="AP261" s="50"/>
      <c r="AQ261" s="50"/>
      <c r="AR261" s="50"/>
      <c r="AS261" s="50"/>
      <c r="AT261" s="50"/>
      <c r="AU261" s="50"/>
      <c r="AV261" s="50"/>
      <c r="AW261" s="50"/>
      <c r="AX261" s="50"/>
    </row>
    <row r="262" spans="38:50" s="51" customFormat="1" ht="12">
      <c r="AL262" s="48"/>
      <c r="AM262" s="48"/>
      <c r="AN262" s="48"/>
      <c r="AO262" s="53"/>
      <c r="AP262" s="50"/>
      <c r="AQ262" s="50"/>
      <c r="AR262" s="50"/>
      <c r="AS262" s="50"/>
      <c r="AT262" s="50"/>
      <c r="AU262" s="50"/>
      <c r="AV262" s="50"/>
      <c r="AW262" s="50"/>
      <c r="AX262" s="50"/>
    </row>
    <row r="263" spans="38:50" s="51" customFormat="1" ht="12">
      <c r="AL263" s="48"/>
      <c r="AM263" s="48"/>
      <c r="AN263" s="48"/>
      <c r="AO263" s="53"/>
      <c r="AP263" s="50"/>
      <c r="AQ263" s="50"/>
      <c r="AR263" s="50"/>
      <c r="AS263" s="50"/>
      <c r="AT263" s="50"/>
      <c r="AU263" s="50"/>
      <c r="AV263" s="50"/>
      <c r="AW263" s="50"/>
      <c r="AX263" s="50"/>
    </row>
    <row r="264" spans="38:50" s="51" customFormat="1" ht="12">
      <c r="AL264" s="48"/>
      <c r="AM264" s="48"/>
      <c r="AN264" s="48"/>
      <c r="AO264" s="53"/>
      <c r="AP264" s="50"/>
      <c r="AQ264" s="50"/>
      <c r="AR264" s="50"/>
      <c r="AS264" s="50"/>
      <c r="AT264" s="50"/>
      <c r="AU264" s="50"/>
      <c r="AV264" s="50"/>
      <c r="AW264" s="50"/>
      <c r="AX264" s="50"/>
    </row>
    <row r="265" spans="38:50" s="51" customFormat="1" ht="12">
      <c r="AL265" s="48"/>
      <c r="AM265" s="48"/>
      <c r="AN265" s="48"/>
      <c r="AO265" s="53"/>
      <c r="AP265" s="50"/>
      <c r="AQ265" s="50"/>
      <c r="AR265" s="50"/>
      <c r="AS265" s="50"/>
      <c r="AT265" s="50"/>
      <c r="AU265" s="50"/>
      <c r="AV265" s="50"/>
      <c r="AW265" s="50"/>
      <c r="AX265" s="50"/>
    </row>
    <row r="266" spans="38:50" s="51" customFormat="1" ht="12">
      <c r="AL266" s="48"/>
      <c r="AM266" s="48"/>
      <c r="AN266" s="48"/>
      <c r="AO266" s="53"/>
      <c r="AP266" s="50"/>
      <c r="AQ266" s="50"/>
      <c r="AR266" s="50"/>
      <c r="AS266" s="50"/>
      <c r="AT266" s="50"/>
      <c r="AU266" s="50"/>
      <c r="AV266" s="50"/>
      <c r="AW266" s="50"/>
      <c r="AX266" s="50"/>
    </row>
  </sheetData>
  <sheetProtection password="DB51" sheet="1" objects="1" scenarios="1" selectLockedCells="1"/>
  <mergeCells count="134">
    <mergeCell ref="A54:AJ54"/>
    <mergeCell ref="A55:AE55"/>
    <mergeCell ref="AF55:AH55"/>
    <mergeCell ref="AI55:AK55"/>
    <mergeCell ref="A56:AJ56"/>
    <mergeCell ref="P57:W57"/>
    <mergeCell ref="A62:Q62"/>
    <mergeCell ref="S62:AI62"/>
    <mergeCell ref="A58:AJ58"/>
    <mergeCell ref="A59:Q59"/>
    <mergeCell ref="R59:Y59"/>
    <mergeCell ref="Z59:AI59"/>
    <mergeCell ref="A60:AJ60"/>
    <mergeCell ref="A61:AJ61"/>
    <mergeCell ref="A52:I52"/>
    <mergeCell ref="N52:X52"/>
    <mergeCell ref="Z52:AB52"/>
    <mergeCell ref="AD52:AJ52"/>
    <mergeCell ref="A53:I53"/>
    <mergeCell ref="N53:X53"/>
    <mergeCell ref="Z53:AB53"/>
    <mergeCell ref="AD53:AE53"/>
    <mergeCell ref="AF53:AH53"/>
    <mergeCell ref="AI53:AJ53"/>
    <mergeCell ref="A48:AJ48"/>
    <mergeCell ref="J49:Y49"/>
    <mergeCell ref="Z49:AB49"/>
    <mergeCell ref="AD49:AJ49"/>
    <mergeCell ref="A50:I50"/>
    <mergeCell ref="J50:Y50"/>
    <mergeCell ref="Z50:AB50"/>
    <mergeCell ref="AD50:AJ50"/>
    <mergeCell ref="A51:I51"/>
    <mergeCell ref="J51:Y51"/>
    <mergeCell ref="Z51:AB51"/>
    <mergeCell ref="AD51:AJ51"/>
    <mergeCell ref="A43:AJ43"/>
    <mergeCell ref="A44:AJ44"/>
    <mergeCell ref="A45:AE45"/>
    <mergeCell ref="AF45:AH45"/>
    <mergeCell ref="AI45:AJ45"/>
    <mergeCell ref="A46:AJ46"/>
    <mergeCell ref="Y47:Z47"/>
    <mergeCell ref="AF47:AH47"/>
    <mergeCell ref="AI47:AJ47"/>
    <mergeCell ref="A37:AJ37"/>
    <mergeCell ref="A38:AJ38"/>
    <mergeCell ref="A39:AE39"/>
    <mergeCell ref="AF39:AH39"/>
    <mergeCell ref="AI39:AJ39"/>
    <mergeCell ref="A40:AJ40"/>
    <mergeCell ref="A41:I41"/>
    <mergeCell ref="J41:AJ41"/>
    <mergeCell ref="A42:AJ42"/>
    <mergeCell ref="A32:AJ32"/>
    <mergeCell ref="A33:I33"/>
    <mergeCell ref="J33:AE33"/>
    <mergeCell ref="AF33:AH33"/>
    <mergeCell ref="AI33:AJ33"/>
    <mergeCell ref="A34:AJ34"/>
    <mergeCell ref="A35:I35"/>
    <mergeCell ref="J35:AJ35"/>
    <mergeCell ref="A36:AJ36"/>
    <mergeCell ref="A29:E29"/>
    <mergeCell ref="F29:I29"/>
    <mergeCell ref="J29:AJ29"/>
    <mergeCell ref="A30:E30"/>
    <mergeCell ref="F30:I30"/>
    <mergeCell ref="J30:AE30"/>
    <mergeCell ref="AF30:AH30"/>
    <mergeCell ref="AI30:AJ30"/>
    <mergeCell ref="A31:AE31"/>
    <mergeCell ref="AF31:AH31"/>
    <mergeCell ref="A25:AJ25"/>
    <mergeCell ref="A26:E26"/>
    <mergeCell ref="F26:I26"/>
    <mergeCell ref="J26:AJ26"/>
    <mergeCell ref="A27:E27"/>
    <mergeCell ref="F27:I27"/>
    <mergeCell ref="J27:AJ27"/>
    <mergeCell ref="A28:E28"/>
    <mergeCell ref="F28:I28"/>
    <mergeCell ref="J28:AJ28"/>
    <mergeCell ref="A19:AE19"/>
    <mergeCell ref="AF19:AH19"/>
    <mergeCell ref="AI19:AJ19"/>
    <mergeCell ref="A20:AJ20"/>
    <mergeCell ref="A21:AE21"/>
    <mergeCell ref="AF21:AH21"/>
    <mergeCell ref="A22:AJ22"/>
    <mergeCell ref="A23:AJ23"/>
    <mergeCell ref="A24:AJ24"/>
    <mergeCell ref="AI11:AK11"/>
    <mergeCell ref="A12:AK12"/>
    <mergeCell ref="A13:AK13"/>
    <mergeCell ref="A14:AK14"/>
    <mergeCell ref="AC15:AD15"/>
    <mergeCell ref="AE15:AK15"/>
    <mergeCell ref="A17:AK17"/>
    <mergeCell ref="A18:AE18"/>
    <mergeCell ref="AF18:AH18"/>
    <mergeCell ref="A10:E10"/>
    <mergeCell ref="F10:P10"/>
    <mergeCell ref="R10:Y10"/>
    <mergeCell ref="Z10:AF10"/>
    <mergeCell ref="AG10:AH10"/>
    <mergeCell ref="A11:E11"/>
    <mergeCell ref="F11:N11"/>
    <mergeCell ref="R11:Y11"/>
    <mergeCell ref="Z11:AF11"/>
    <mergeCell ref="AG11:AH11"/>
    <mergeCell ref="A6:AK6"/>
    <mergeCell ref="A7:AH7"/>
    <mergeCell ref="AI7:AK8"/>
    <mergeCell ref="A8:AH8"/>
    <mergeCell ref="A9:E9"/>
    <mergeCell ref="F9:P9"/>
    <mergeCell ref="R9:Y9"/>
    <mergeCell ref="Z9:AF9"/>
    <mergeCell ref="AG9:AH9"/>
    <mergeCell ref="A1:AK1"/>
    <mergeCell ref="A2:AK2"/>
    <mergeCell ref="A3:AK3"/>
    <mergeCell ref="A4:E4"/>
    <mergeCell ref="F4:P4"/>
    <mergeCell ref="R4:X4"/>
    <mergeCell ref="Y4:AH4"/>
    <mergeCell ref="AI4:AK4"/>
    <mergeCell ref="A5:E5"/>
    <mergeCell ref="F5:G5"/>
    <mergeCell ref="I5:P5"/>
    <mergeCell ref="R5:X5"/>
    <mergeCell ref="Y5:AH5"/>
    <mergeCell ref="AI5:AK5"/>
  </mergeCells>
  <conditionalFormatting sqref="AC49">
    <cfRule type="expression" dxfId="21" priority="14">
      <formula>$AO$49=FALSE</formula>
    </cfRule>
  </conditionalFormatting>
  <conditionalFormatting sqref="AC50">
    <cfRule type="expression" dxfId="20" priority="13">
      <formula>$AO$50=FALSE</formula>
    </cfRule>
  </conditionalFormatting>
  <conditionalFormatting sqref="AC51">
    <cfRule type="expression" dxfId="19" priority="12">
      <formula>$AO$51=FALSE</formula>
    </cfRule>
  </conditionalFormatting>
  <conditionalFormatting sqref="Z49">
    <cfRule type="expression" dxfId="18" priority="11">
      <formula>$AO$49=FALSE</formula>
    </cfRule>
  </conditionalFormatting>
  <conditionalFormatting sqref="Z49">
    <cfRule type="expression" dxfId="17" priority="10">
      <formula>$AO$49=TRUE</formula>
    </cfRule>
  </conditionalFormatting>
  <conditionalFormatting sqref="Z50">
    <cfRule type="expression" dxfId="16" priority="9">
      <formula>$AO$50=FALSE</formula>
    </cfRule>
  </conditionalFormatting>
  <conditionalFormatting sqref="Z50">
    <cfRule type="expression" dxfId="15" priority="8">
      <formula>$AO$50=TRUE</formula>
    </cfRule>
  </conditionalFormatting>
  <conditionalFormatting sqref="Z51">
    <cfRule type="expression" dxfId="14" priority="7">
      <formula>$AO$51=FALSE</formula>
    </cfRule>
  </conditionalFormatting>
  <conditionalFormatting sqref="Z51">
    <cfRule type="expression" dxfId="13" priority="6">
      <formula>$AO$51=TRUE</formula>
    </cfRule>
  </conditionalFormatting>
  <conditionalFormatting sqref="Z9:AF9">
    <cfRule type="expression" dxfId="12" priority="5">
      <formula>$AO$10=TRUE</formula>
    </cfRule>
  </conditionalFormatting>
  <conditionalFormatting sqref="R10:Y11 AG10:AH11">
    <cfRule type="expression" dxfId="11" priority="3">
      <formula>$AO$10=TRUE</formula>
    </cfRule>
  </conditionalFormatting>
  <conditionalFormatting sqref="Z10:AF11">
    <cfRule type="expression" dxfId="10" priority="2">
      <formula>$AO$10=FALSE</formula>
    </cfRule>
  </conditionalFormatting>
  <conditionalFormatting sqref="Z10:AF11">
    <cfRule type="expression" dxfId="9" priority="1">
      <formula>$AO$10=TRUE</formula>
    </cfRule>
  </conditionalFormatting>
  <pageMargins left="0.70866141732283472" right="0.39370078740157483" top="0.59055118110236227" bottom="0.70866141732283472" header="0.51181102362204722" footer="0.31496062992125984"/>
  <pageSetup paperSize="9" orientation="portrait" r:id="rId1"/>
  <headerFooter differentOddEven="1" scaleWithDoc="0">
    <oddHeader>&amp;R&amp;G</oddHeader>
    <oddFooter>&amp;L&amp;8Selon aide à l'exécution 6.21
Evaluation des nuisances sonores de PAC air/eau&amp;R&amp;8 13 juin 2013</oddFooter>
  </headerFooter>
  <drawing r:id="rId2"/>
  <legacyDrawing r:id="rId3"/>
  <legacyDrawingHF r:id="rId4"/>
  <controls>
    <control shapeId="6168" r:id="rId5" name="OptionButton1"/>
    <control shapeId="6169" r:id="rId6" name="OptionButton2"/>
  </controls>
</worksheet>
</file>

<file path=xl/worksheets/sheet5.xml><?xml version="1.0" encoding="utf-8"?>
<worksheet xmlns="http://schemas.openxmlformats.org/spreadsheetml/2006/main" xmlns:r="http://schemas.openxmlformats.org/officeDocument/2006/relationships">
  <sheetPr codeName="Tabelle5"/>
  <dimension ref="A1:BE266"/>
  <sheetViews>
    <sheetView topLeftCell="A6" zoomScaleNormal="100" workbookViewId="0">
      <selection activeCell="A12" sqref="A12:AK12"/>
    </sheetView>
  </sheetViews>
  <sheetFormatPr baseColWidth="10" defaultRowHeight="12.75"/>
  <cols>
    <col min="1" max="35" width="2.125" style="1" customWidth="1"/>
    <col min="36" max="36" width="4.375" style="1" customWidth="1"/>
    <col min="37" max="37" width="2.125" style="1" customWidth="1"/>
    <col min="38" max="38" width="9.5" style="9" customWidth="1"/>
    <col min="39" max="40" width="2.125" style="9" hidden="1" customWidth="1"/>
    <col min="41" max="41" width="10.625" style="16" hidden="1" customWidth="1"/>
    <col min="42" max="44" width="10.625" style="28" hidden="1" customWidth="1"/>
    <col min="45" max="45" width="2.375" style="28" hidden="1" customWidth="1"/>
    <col min="46" max="46" width="23.25" style="28" hidden="1" customWidth="1"/>
    <col min="47" max="47" width="17.125" style="28" hidden="1" customWidth="1"/>
    <col min="48" max="48" width="17.5" style="28" hidden="1" customWidth="1"/>
    <col min="49" max="49" width="12.5" style="28" hidden="1" customWidth="1"/>
    <col min="50" max="50" width="6.875" style="28" hidden="1" customWidth="1"/>
    <col min="51" max="51" width="20.625" style="1" customWidth="1"/>
    <col min="52" max="110" width="2.125" style="1" customWidth="1"/>
    <col min="111" max="16384" width="11" style="1"/>
  </cols>
  <sheetData>
    <row r="1" spans="1:57" ht="36.75" customHeight="1">
      <c r="A1" s="176" t="s">
        <v>135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</row>
    <row r="2" spans="1:57">
      <c r="A2" s="114" t="s">
        <v>136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</row>
    <row r="3" spans="1:57">
      <c r="A3" s="106" t="s">
        <v>137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BE3" s="82"/>
    </row>
    <row r="4" spans="1:57" s="78" customFormat="1" ht="12">
      <c r="A4" s="96" t="s">
        <v>138</v>
      </c>
      <c r="B4" s="96"/>
      <c r="C4" s="96"/>
      <c r="D4" s="96"/>
      <c r="E4" s="96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R4" s="96" t="s">
        <v>139</v>
      </c>
      <c r="S4" s="96"/>
      <c r="T4" s="96"/>
      <c r="U4" s="96"/>
      <c r="V4" s="96"/>
      <c r="W4" s="96"/>
      <c r="X4" s="96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93"/>
      <c r="AJ4" s="93"/>
      <c r="AK4" s="93"/>
      <c r="AL4" s="10"/>
      <c r="AM4" s="10"/>
      <c r="AN4" s="10"/>
      <c r="AO4" s="17"/>
      <c r="AP4" s="29"/>
      <c r="AQ4" s="29"/>
      <c r="AR4" s="29"/>
      <c r="AS4" s="29"/>
      <c r="AT4" s="29"/>
      <c r="AU4" s="29"/>
      <c r="AV4" s="29"/>
      <c r="AW4" s="29"/>
      <c r="AX4" s="29"/>
    </row>
    <row r="5" spans="1:57" s="78" customFormat="1" ht="12">
      <c r="A5" s="96" t="s">
        <v>140</v>
      </c>
      <c r="B5" s="96"/>
      <c r="C5" s="96"/>
      <c r="D5" s="96"/>
      <c r="E5" s="96"/>
      <c r="F5" s="107"/>
      <c r="G5" s="107"/>
      <c r="I5" s="107"/>
      <c r="J5" s="107"/>
      <c r="K5" s="107"/>
      <c r="L5" s="107"/>
      <c r="M5" s="107"/>
      <c r="N5" s="107"/>
      <c r="O5" s="107"/>
      <c r="P5" s="107"/>
      <c r="R5" s="96" t="s">
        <v>9</v>
      </c>
      <c r="S5" s="96"/>
      <c r="T5" s="96"/>
      <c r="U5" s="96"/>
      <c r="V5" s="96"/>
      <c r="W5" s="96"/>
      <c r="X5" s="96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93"/>
      <c r="AJ5" s="93"/>
      <c r="AK5" s="93"/>
      <c r="AL5" s="10"/>
      <c r="AM5" s="10"/>
      <c r="AN5" s="10"/>
      <c r="AO5" s="18"/>
      <c r="AP5" s="29"/>
      <c r="AQ5" s="29"/>
      <c r="AR5" s="29"/>
      <c r="AS5" s="29"/>
      <c r="AT5" s="29"/>
      <c r="AU5" s="29"/>
      <c r="AV5" s="29"/>
      <c r="AW5" s="29"/>
      <c r="AX5" s="29"/>
    </row>
    <row r="6" spans="1:57" ht="9" customHeight="1">
      <c r="A6" s="109"/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</row>
    <row r="7" spans="1:57">
      <c r="A7" s="175" t="s">
        <v>141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3" t="s">
        <v>143</v>
      </c>
      <c r="AJ7" s="123"/>
      <c r="AK7" s="123"/>
    </row>
    <row r="8" spans="1:57">
      <c r="A8" s="114" t="s">
        <v>142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23"/>
      <c r="AJ8" s="123"/>
      <c r="AK8" s="123"/>
    </row>
    <row r="9" spans="1:57" s="78" customFormat="1" ht="12">
      <c r="A9" s="96" t="s">
        <v>144</v>
      </c>
      <c r="B9" s="96"/>
      <c r="C9" s="96"/>
      <c r="D9" s="96"/>
      <c r="E9" s="96"/>
      <c r="F9" s="118" t="s">
        <v>78</v>
      </c>
      <c r="G9" s="118"/>
      <c r="H9" s="118"/>
      <c r="I9" s="118"/>
      <c r="J9" s="118"/>
      <c r="K9" s="118"/>
      <c r="L9" s="118"/>
      <c r="M9" s="118"/>
      <c r="N9" s="118"/>
      <c r="O9" s="118"/>
      <c r="P9" s="118"/>
      <c r="R9" s="96" t="s">
        <v>145</v>
      </c>
      <c r="S9" s="96"/>
      <c r="T9" s="96"/>
      <c r="U9" s="96"/>
      <c r="V9" s="96"/>
      <c r="W9" s="96"/>
      <c r="X9" s="96"/>
      <c r="Y9" s="96"/>
      <c r="Z9" s="112"/>
      <c r="AA9" s="112"/>
      <c r="AB9" s="112"/>
      <c r="AC9" s="112"/>
      <c r="AD9" s="112"/>
      <c r="AE9" s="112"/>
      <c r="AF9" s="112"/>
      <c r="AG9" s="102" t="s">
        <v>12</v>
      </c>
      <c r="AH9" s="102"/>
      <c r="AL9" s="10"/>
      <c r="AM9" s="10"/>
      <c r="AN9" s="10"/>
      <c r="AO9" s="19">
        <v>1</v>
      </c>
      <c r="AP9" s="29"/>
      <c r="AQ9" s="29"/>
      <c r="AR9" s="29"/>
      <c r="AS9" s="29"/>
      <c r="AT9" s="29"/>
      <c r="AU9" s="29" t="s">
        <v>41</v>
      </c>
      <c r="AV9" s="29"/>
      <c r="AW9" s="29"/>
      <c r="AX9" s="29"/>
    </row>
    <row r="10" spans="1:57" s="78" customFormat="1" ht="16.5" customHeight="1">
      <c r="A10" s="103" t="s">
        <v>7</v>
      </c>
      <c r="B10" s="103"/>
      <c r="C10" s="103"/>
      <c r="D10" s="103"/>
      <c r="E10" s="103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R10" s="119" t="s">
        <v>146</v>
      </c>
      <c r="S10" s="120"/>
      <c r="T10" s="120"/>
      <c r="U10" s="120"/>
      <c r="V10" s="120"/>
      <c r="W10" s="120"/>
      <c r="X10" s="120"/>
      <c r="Y10" s="120"/>
      <c r="Z10" s="146">
        <f>VLOOKUP(AO9,Datenquelle!A8:F61,3,FALSE)</f>
        <v>0</v>
      </c>
      <c r="AA10" s="146"/>
      <c r="AB10" s="146"/>
      <c r="AC10" s="146"/>
      <c r="AD10" s="146"/>
      <c r="AE10" s="146"/>
      <c r="AF10" s="146"/>
      <c r="AG10" s="115" t="s">
        <v>12</v>
      </c>
      <c r="AH10" s="116"/>
      <c r="AL10" s="10"/>
      <c r="AM10" s="10"/>
      <c r="AN10" s="10"/>
      <c r="AO10" s="18" t="b">
        <v>0</v>
      </c>
      <c r="AP10" s="29"/>
      <c r="AQ10" s="29"/>
      <c r="AR10" s="29"/>
      <c r="AS10" s="29"/>
      <c r="AT10" s="29"/>
      <c r="AU10" s="29"/>
      <c r="AV10" s="29"/>
      <c r="AW10" s="29"/>
      <c r="AX10" s="29"/>
    </row>
    <row r="11" spans="1:57" s="78" customFormat="1" ht="12">
      <c r="A11" s="103" t="s">
        <v>147</v>
      </c>
      <c r="B11" s="103"/>
      <c r="C11" s="103"/>
      <c r="D11" s="103"/>
      <c r="E11" s="103"/>
      <c r="F11" s="125">
        <f>VLOOKUP(AO9,Datenquelle!A8:F61,5,FALSE)</f>
        <v>0</v>
      </c>
      <c r="G11" s="125"/>
      <c r="H11" s="125"/>
      <c r="I11" s="125"/>
      <c r="J11" s="125"/>
      <c r="K11" s="125"/>
      <c r="L11" s="125"/>
      <c r="M11" s="125"/>
      <c r="N11" s="125"/>
      <c r="O11" s="27" t="s">
        <v>48</v>
      </c>
      <c r="P11" s="80"/>
      <c r="R11" s="110" t="s">
        <v>148</v>
      </c>
      <c r="S11" s="100"/>
      <c r="T11" s="100"/>
      <c r="U11" s="100"/>
      <c r="V11" s="100"/>
      <c r="W11" s="100"/>
      <c r="X11" s="100"/>
      <c r="Y11" s="100"/>
      <c r="Z11" s="124">
        <f>VLOOKUP(AO9,Datenquelle!A8:F61,6,FALSE)</f>
        <v>0</v>
      </c>
      <c r="AA11" s="124"/>
      <c r="AB11" s="124"/>
      <c r="AC11" s="124"/>
      <c r="AD11" s="124"/>
      <c r="AE11" s="124"/>
      <c r="AF11" s="124"/>
      <c r="AG11" s="100" t="s">
        <v>14</v>
      </c>
      <c r="AH11" s="101"/>
      <c r="AI11" s="127"/>
      <c r="AJ11" s="93"/>
      <c r="AK11" s="93"/>
      <c r="AL11" s="10"/>
      <c r="AM11" s="10"/>
      <c r="AN11" s="10"/>
      <c r="AO11" s="18"/>
      <c r="AP11" s="29"/>
      <c r="AQ11" s="29"/>
      <c r="AR11" s="29"/>
      <c r="AS11" s="29"/>
      <c r="AT11" s="29"/>
      <c r="AU11" s="29"/>
      <c r="AV11" s="29"/>
      <c r="AW11" s="29"/>
      <c r="AX11" s="29"/>
    </row>
    <row r="12" spans="1:57" s="78" customFormat="1" ht="6" customHeight="1">
      <c r="A12" s="103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"/>
      <c r="AM12" s="10"/>
      <c r="AN12" s="10"/>
      <c r="AO12" s="19"/>
      <c r="AP12" s="29"/>
      <c r="AQ12" s="29"/>
      <c r="AR12" s="29"/>
      <c r="AS12" s="29"/>
      <c r="AT12" s="29"/>
      <c r="AU12" s="29"/>
      <c r="AV12" s="29"/>
      <c r="AW12" s="29"/>
      <c r="AX12" s="29"/>
    </row>
    <row r="13" spans="1:57" s="78" customFormat="1" ht="12">
      <c r="A13" s="96" t="s">
        <v>149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10"/>
      <c r="AM13" s="10"/>
      <c r="AN13" s="10"/>
      <c r="AO13" s="19"/>
      <c r="AP13" s="29"/>
      <c r="AQ13" s="29"/>
      <c r="AR13" s="29"/>
      <c r="AS13" s="29"/>
      <c r="AT13" s="29"/>
      <c r="AU13" s="29"/>
      <c r="AV13" s="29"/>
      <c r="AW13" s="29"/>
      <c r="AX13" s="29"/>
    </row>
    <row r="14" spans="1:57" s="78" customFormat="1" ht="6" hidden="1" customHeight="1">
      <c r="A14" s="93"/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10"/>
      <c r="AM14" s="10"/>
      <c r="AN14" s="10"/>
      <c r="AO14" s="19"/>
      <c r="AP14" s="29"/>
      <c r="AQ14" s="29"/>
      <c r="AR14" s="29"/>
      <c r="AS14" s="29"/>
      <c r="AT14" s="29"/>
      <c r="AU14" s="29"/>
      <c r="AV14" s="29"/>
      <c r="AW14" s="29"/>
      <c r="AX14" s="29"/>
    </row>
    <row r="15" spans="1:57" s="78" customFormat="1" hidden="1">
      <c r="A15" s="6" t="s">
        <v>16</v>
      </c>
      <c r="E15" s="1"/>
      <c r="AB15" s="81" t="s">
        <v>35</v>
      </c>
      <c r="AC15" s="108" t="e">
        <f>IF(AO15&lt;0,0,AO15)</f>
        <v>#NUM!</v>
      </c>
      <c r="AD15" s="108"/>
      <c r="AE15" s="96" t="s">
        <v>17</v>
      </c>
      <c r="AF15" s="96"/>
      <c r="AG15" s="96"/>
      <c r="AH15" s="96"/>
      <c r="AI15" s="96"/>
      <c r="AJ15" s="96"/>
      <c r="AK15" s="96"/>
      <c r="AL15" s="10"/>
      <c r="AM15" s="10"/>
      <c r="AN15" s="10"/>
      <c r="AO15" s="20" t="e">
        <f>IF(F11="","",IF(AF18="",0,IF(F11&lt;10,(AF18-58),(AF18-(58+(F11-10)*0.5)))))</f>
        <v>#NUM!</v>
      </c>
      <c r="AP15" s="29"/>
      <c r="AQ15" s="29"/>
      <c r="AR15" s="29"/>
      <c r="AS15" s="29"/>
      <c r="AT15" s="29"/>
      <c r="AU15" s="29"/>
      <c r="AV15" s="29"/>
      <c r="AW15" s="29"/>
      <c r="AX15" s="29"/>
    </row>
    <row r="16" spans="1:57" s="78" customFormat="1" ht="12" hidden="1">
      <c r="A16" s="78" t="s">
        <v>18</v>
      </c>
      <c r="AB16" s="81"/>
      <c r="AC16" s="3"/>
      <c r="AD16" s="23"/>
      <c r="AE16" s="23"/>
      <c r="AL16" s="10"/>
      <c r="AM16" s="10"/>
      <c r="AN16" s="10"/>
      <c r="AO16" s="19"/>
      <c r="AP16" s="29"/>
      <c r="AQ16" s="29"/>
      <c r="AR16" s="29"/>
      <c r="AS16" s="29"/>
      <c r="AT16" s="29"/>
      <c r="AU16" s="29"/>
      <c r="AV16" s="29"/>
      <c r="AW16" s="29"/>
      <c r="AX16" s="29"/>
    </row>
    <row r="17" spans="1:50" s="78" customFormat="1" ht="9.75" customHeight="1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10"/>
      <c r="AM17" s="10"/>
      <c r="AN17" s="10"/>
      <c r="AO17" s="19"/>
      <c r="AP17" s="29"/>
      <c r="AQ17" s="29"/>
      <c r="AR17" s="29"/>
      <c r="AS17" s="29"/>
      <c r="AT17" s="29"/>
      <c r="AU17" s="29"/>
      <c r="AV17" s="29"/>
      <c r="AW17" s="29"/>
      <c r="AX17" s="29"/>
    </row>
    <row r="18" spans="1:50" s="78" customFormat="1" ht="12">
      <c r="A18" s="96" t="s">
        <v>151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117" t="e">
        <f>IF(AO10=FALSE,IF(Z10="","",(Z10+20*LOG10(Z11)+11-3)),Z9)</f>
        <v>#NUM!</v>
      </c>
      <c r="AG18" s="117"/>
      <c r="AH18" s="117"/>
      <c r="AI18" s="78" t="s">
        <v>12</v>
      </c>
      <c r="AL18" s="10"/>
      <c r="AM18" s="10"/>
      <c r="AN18" s="10"/>
      <c r="AO18" s="19"/>
      <c r="AP18" s="29"/>
      <c r="AQ18" s="29"/>
      <c r="AR18" s="29"/>
      <c r="AS18" s="36"/>
      <c r="AT18" s="37" t="s">
        <v>92</v>
      </c>
      <c r="AU18" s="37"/>
      <c r="AV18" s="38"/>
      <c r="AW18" s="35"/>
      <c r="AX18" s="42"/>
    </row>
    <row r="19" spans="1:50" s="78" customFormat="1" ht="12">
      <c r="A19" s="103" t="s">
        <v>150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21"/>
      <c r="AG19" s="121"/>
      <c r="AH19" s="121"/>
      <c r="AI19" s="96" t="s">
        <v>14</v>
      </c>
      <c r="AJ19" s="96"/>
      <c r="AL19" s="10"/>
      <c r="AM19" s="10"/>
      <c r="AN19" s="10"/>
      <c r="AO19" s="19"/>
      <c r="AP19" s="29"/>
      <c r="AQ19" s="29"/>
      <c r="AR19" s="29"/>
      <c r="AS19" s="36"/>
      <c r="AT19" s="39"/>
      <c r="AU19" s="40"/>
      <c r="AV19" s="38"/>
      <c r="AW19" s="35"/>
      <c r="AX19" s="42"/>
    </row>
    <row r="20" spans="1:50" s="78" customFormat="1" ht="12">
      <c r="A20" s="9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L20" s="10"/>
      <c r="AM20" s="10"/>
      <c r="AN20" s="10"/>
      <c r="AO20" s="19"/>
      <c r="AP20" s="29"/>
      <c r="AQ20" s="29"/>
      <c r="AR20" s="29"/>
      <c r="AS20" s="36"/>
      <c r="AT20" s="39"/>
      <c r="AU20" s="37" t="s">
        <v>50</v>
      </c>
      <c r="AV20" s="37" t="s">
        <v>51</v>
      </c>
      <c r="AW20" s="29" t="s">
        <v>80</v>
      </c>
      <c r="AX20" s="43" t="s">
        <v>85</v>
      </c>
    </row>
    <row r="21" spans="1:50" s="78" customFormat="1" ht="12">
      <c r="A21" s="174" t="s">
        <v>152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105">
        <f>IF(AO21=1,45,50)</f>
        <v>45</v>
      </c>
      <c r="AG21" s="105"/>
      <c r="AH21" s="105"/>
      <c r="AI21" s="78" t="s">
        <v>12</v>
      </c>
      <c r="AL21" s="10"/>
      <c r="AM21" s="10"/>
      <c r="AN21" s="10"/>
      <c r="AO21" s="19">
        <v>1</v>
      </c>
      <c r="AP21" s="29"/>
      <c r="AQ21" s="29"/>
      <c r="AR21" s="29"/>
      <c r="AS21" s="36"/>
      <c r="AT21" s="39"/>
      <c r="AU21" s="37" t="s">
        <v>52</v>
      </c>
      <c r="AV21" s="37" t="s">
        <v>53</v>
      </c>
      <c r="AW21" s="35"/>
      <c r="AX21" s="42"/>
    </row>
    <row r="22" spans="1:50" s="78" customFormat="1" ht="11.25" customHeight="1">
      <c r="A22" s="93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L22" s="10"/>
      <c r="AM22" s="10"/>
      <c r="AN22" s="10"/>
      <c r="AO22" s="19"/>
      <c r="AP22" s="29"/>
      <c r="AQ22" s="29"/>
      <c r="AR22" s="29"/>
      <c r="AS22" s="36">
        <v>1</v>
      </c>
      <c r="AT22" s="39" t="s">
        <v>54</v>
      </c>
      <c r="AU22" s="40">
        <v>50</v>
      </c>
      <c r="AV22" s="38"/>
      <c r="AW22" s="35">
        <v>7.2</v>
      </c>
      <c r="AX22" s="42">
        <v>1</v>
      </c>
    </row>
    <row r="23" spans="1:50" s="78" customFormat="1" ht="14.25">
      <c r="A23" s="106" t="s">
        <v>153</v>
      </c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L23" s="10"/>
      <c r="AM23" s="10"/>
      <c r="AN23" s="10"/>
      <c r="AO23" s="19"/>
      <c r="AP23" s="29"/>
      <c r="AQ23" s="29"/>
      <c r="AR23" s="29"/>
      <c r="AS23" s="36">
        <f>AS22+1</f>
        <v>2</v>
      </c>
      <c r="AT23" s="39" t="s">
        <v>55</v>
      </c>
      <c r="AU23" s="40">
        <v>50</v>
      </c>
      <c r="AV23" s="38"/>
      <c r="AW23" s="35">
        <v>8.4</v>
      </c>
      <c r="AX23" s="42">
        <v>1</v>
      </c>
    </row>
    <row r="24" spans="1:50" s="78" customFormat="1" ht="6" customHeight="1">
      <c r="A24" s="93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L24" s="10"/>
      <c r="AM24" s="10"/>
      <c r="AN24" s="10"/>
      <c r="AO24" s="19"/>
      <c r="AP24" s="29"/>
      <c r="AQ24" s="29"/>
      <c r="AR24" s="29"/>
      <c r="AS24" s="36">
        <f t="shared" ref="AS24:AS58" si="0">AS23+1</f>
        <v>3</v>
      </c>
      <c r="AT24" s="39" t="s">
        <v>56</v>
      </c>
      <c r="AU24" s="40">
        <v>50</v>
      </c>
      <c r="AV24" s="38"/>
      <c r="AW24" s="35">
        <v>9.5</v>
      </c>
      <c r="AX24" s="42">
        <v>1</v>
      </c>
    </row>
    <row r="25" spans="1:50" s="78" customFormat="1" ht="12">
      <c r="A25" s="104" t="s">
        <v>154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L25" s="10"/>
      <c r="AM25" s="10"/>
      <c r="AN25" s="10"/>
      <c r="AO25" s="19"/>
      <c r="AP25" s="29"/>
      <c r="AQ25" s="29"/>
      <c r="AR25" s="29"/>
      <c r="AS25" s="36">
        <f t="shared" si="0"/>
        <v>4</v>
      </c>
      <c r="AT25" s="39" t="s">
        <v>57</v>
      </c>
      <c r="AU25" s="40">
        <v>53</v>
      </c>
      <c r="AV25" s="38"/>
      <c r="AW25" s="35">
        <v>11.8</v>
      </c>
      <c r="AX25" s="42">
        <v>1</v>
      </c>
    </row>
    <row r="26" spans="1:50" s="78" customFormat="1" ht="16.5" customHeight="1">
      <c r="A26" s="96" t="s">
        <v>155</v>
      </c>
      <c r="B26" s="96"/>
      <c r="C26" s="96"/>
      <c r="D26" s="96"/>
      <c r="E26" s="96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L26" s="10"/>
      <c r="AM26" s="10"/>
      <c r="AN26" s="10"/>
      <c r="AO26" s="19">
        <v>1</v>
      </c>
      <c r="AP26" s="29"/>
      <c r="AQ26" s="29"/>
      <c r="AR26" s="29"/>
      <c r="AS26" s="36">
        <f t="shared" si="0"/>
        <v>5</v>
      </c>
      <c r="AT26" s="39" t="s">
        <v>58</v>
      </c>
      <c r="AU26" s="40">
        <v>51</v>
      </c>
      <c r="AV26" s="38"/>
      <c r="AW26" s="35">
        <v>10</v>
      </c>
      <c r="AX26" s="42">
        <v>1</v>
      </c>
    </row>
    <row r="27" spans="1:50" s="78" customFormat="1" ht="16.5" customHeight="1">
      <c r="A27" s="96" t="s">
        <v>156</v>
      </c>
      <c r="B27" s="96"/>
      <c r="C27" s="96"/>
      <c r="D27" s="96"/>
      <c r="E27" s="96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L27" s="10"/>
      <c r="AM27" s="10"/>
      <c r="AN27" s="10"/>
      <c r="AO27" s="19"/>
      <c r="AP27" s="29"/>
      <c r="AQ27" s="29"/>
      <c r="AR27" s="29"/>
      <c r="AS27" s="36">
        <f t="shared" si="0"/>
        <v>6</v>
      </c>
      <c r="AT27" s="39" t="s">
        <v>59</v>
      </c>
      <c r="AU27" s="40">
        <v>50</v>
      </c>
      <c r="AV27" s="38"/>
      <c r="AW27" s="35">
        <v>13.8</v>
      </c>
      <c r="AX27" s="42">
        <v>1</v>
      </c>
    </row>
    <row r="28" spans="1:50" s="78" customFormat="1" ht="16.5" customHeight="1">
      <c r="A28" s="93"/>
      <c r="B28" s="93"/>
      <c r="C28" s="93"/>
      <c r="D28" s="93"/>
      <c r="E28" s="93"/>
      <c r="F28" s="94"/>
      <c r="G28" s="94"/>
      <c r="H28" s="94"/>
      <c r="I28" s="94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L28" s="10"/>
      <c r="AM28" s="10"/>
      <c r="AN28" s="10"/>
      <c r="AO28" s="19"/>
      <c r="AP28" s="29"/>
      <c r="AQ28" s="29"/>
      <c r="AR28" s="29"/>
      <c r="AS28" s="36">
        <f t="shared" si="0"/>
        <v>7</v>
      </c>
      <c r="AT28" s="39" t="s">
        <v>60</v>
      </c>
      <c r="AU28" s="40">
        <v>52</v>
      </c>
      <c r="AV28" s="38"/>
      <c r="AW28" s="35">
        <v>17.2</v>
      </c>
      <c r="AX28" s="42">
        <v>1</v>
      </c>
    </row>
    <row r="29" spans="1:50" s="78" customFormat="1" ht="16.5" customHeight="1">
      <c r="A29" s="93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L29" s="10"/>
      <c r="AM29" s="10"/>
      <c r="AN29" s="10"/>
      <c r="AO29" s="19"/>
      <c r="AP29" s="29"/>
      <c r="AQ29" s="29"/>
      <c r="AR29" s="29"/>
      <c r="AS29" s="36">
        <f t="shared" si="0"/>
        <v>8</v>
      </c>
      <c r="AT29" s="39" t="s">
        <v>61</v>
      </c>
      <c r="AU29" s="40">
        <v>57</v>
      </c>
      <c r="AV29" s="38"/>
      <c r="AW29" s="35">
        <v>24</v>
      </c>
      <c r="AX29" s="42">
        <v>1</v>
      </c>
    </row>
    <row r="30" spans="1:50" s="78" customFormat="1" ht="16.5" customHeight="1">
      <c r="A30" s="93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105">
        <f>IF(AO26=1,6,IF(AO26=2,9,IF(AO26=3,6,IF(AO26=4,9,3))))</f>
        <v>6</v>
      </c>
      <c r="AG30" s="105"/>
      <c r="AH30" s="105"/>
      <c r="AI30" s="96" t="s">
        <v>15</v>
      </c>
      <c r="AJ30" s="96"/>
      <c r="AL30" s="10"/>
      <c r="AM30" s="10"/>
      <c r="AN30" s="10"/>
      <c r="AO30" s="19"/>
      <c r="AP30" s="29"/>
      <c r="AQ30" s="29"/>
      <c r="AR30" s="29"/>
      <c r="AS30" s="36">
        <f t="shared" si="0"/>
        <v>9</v>
      </c>
      <c r="AT30" s="39" t="s">
        <v>62</v>
      </c>
      <c r="AU30" s="40">
        <v>59</v>
      </c>
      <c r="AV30" s="38"/>
      <c r="AW30" s="35">
        <v>31</v>
      </c>
      <c r="AX30" s="42">
        <v>1</v>
      </c>
    </row>
    <row r="31" spans="1:50" s="78" customFormat="1" ht="16.5" customHeight="1">
      <c r="A31" s="96" t="s">
        <v>157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7" t="str">
        <f>IF(AF19="","",IF(AF18="","",AF18-11+AF30-20*LOG(AF19))+1)</f>
        <v/>
      </c>
      <c r="AG31" s="97"/>
      <c r="AH31" s="97"/>
      <c r="AI31" s="78" t="s">
        <v>12</v>
      </c>
      <c r="AL31" s="10"/>
      <c r="AM31" s="10"/>
      <c r="AN31" s="10"/>
      <c r="AO31" s="19"/>
      <c r="AP31" s="29"/>
      <c r="AQ31" s="29"/>
      <c r="AR31" s="29"/>
      <c r="AS31" s="36">
        <f t="shared" si="0"/>
        <v>10</v>
      </c>
      <c r="AT31" s="39" t="s">
        <v>63</v>
      </c>
      <c r="AU31" s="40">
        <v>53</v>
      </c>
      <c r="AV31" s="38"/>
      <c r="AW31" s="35">
        <v>17.5</v>
      </c>
      <c r="AX31" s="42">
        <v>1</v>
      </c>
    </row>
    <row r="32" spans="1:50" s="78" customFormat="1" ht="6" customHeight="1">
      <c r="A32" s="93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L32" s="10"/>
      <c r="AM32" s="10"/>
      <c r="AN32" s="10"/>
      <c r="AO32" s="19"/>
      <c r="AP32" s="29"/>
      <c r="AQ32" s="29"/>
      <c r="AR32" s="29"/>
      <c r="AS32" s="36">
        <f t="shared" si="0"/>
        <v>11</v>
      </c>
      <c r="AT32" s="39" t="s">
        <v>83</v>
      </c>
      <c r="AU32" s="40">
        <v>55</v>
      </c>
      <c r="AV32" s="38"/>
      <c r="AW32" s="35">
        <v>9.4</v>
      </c>
      <c r="AX32" s="42">
        <v>1</v>
      </c>
    </row>
    <row r="33" spans="1:50" s="78" customFormat="1" ht="15" customHeight="1">
      <c r="A33" s="96" t="s">
        <v>158</v>
      </c>
      <c r="B33" s="96"/>
      <c r="C33" s="96"/>
      <c r="D33" s="96"/>
      <c r="E33" s="96"/>
      <c r="F33" s="96"/>
      <c r="G33" s="96"/>
      <c r="H33" s="96"/>
      <c r="I33" s="96"/>
      <c r="J33" s="96" t="s">
        <v>161</v>
      </c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8">
        <v>10</v>
      </c>
      <c r="AG33" s="98"/>
      <c r="AH33" s="98"/>
      <c r="AI33" s="96" t="s">
        <v>15</v>
      </c>
      <c r="AJ33" s="96"/>
      <c r="AL33" s="10"/>
      <c r="AM33" s="10"/>
      <c r="AN33" s="10"/>
      <c r="AO33" s="19"/>
      <c r="AP33" s="29"/>
      <c r="AQ33" s="29"/>
      <c r="AR33" s="29"/>
      <c r="AS33" s="36">
        <f t="shared" si="0"/>
        <v>12</v>
      </c>
      <c r="AT33" s="39" t="s">
        <v>84</v>
      </c>
      <c r="AU33" s="40">
        <v>56</v>
      </c>
      <c r="AV33" s="38"/>
      <c r="AW33" s="35">
        <v>13.8</v>
      </c>
      <c r="AX33" s="42">
        <v>1</v>
      </c>
    </row>
    <row r="34" spans="1:50" s="78" customFormat="1" ht="6" customHeight="1">
      <c r="A34" s="93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L34" s="10"/>
      <c r="AM34" s="10"/>
      <c r="AN34" s="10"/>
      <c r="AO34" s="19"/>
      <c r="AP34" s="29"/>
      <c r="AQ34" s="29"/>
      <c r="AR34" s="29"/>
      <c r="AS34" s="36">
        <f t="shared" si="0"/>
        <v>13</v>
      </c>
      <c r="AT34" s="39" t="s">
        <v>64</v>
      </c>
      <c r="AU34" s="40">
        <v>45</v>
      </c>
      <c r="AV34" s="38"/>
      <c r="AW34" s="35">
        <v>5.6</v>
      </c>
      <c r="AX34" s="42">
        <v>1</v>
      </c>
    </row>
    <row r="35" spans="1:50" s="78" customFormat="1" ht="12">
      <c r="A35" s="96" t="s">
        <v>159</v>
      </c>
      <c r="B35" s="96"/>
      <c r="C35" s="96"/>
      <c r="D35" s="96"/>
      <c r="E35" s="96"/>
      <c r="F35" s="96"/>
      <c r="G35" s="96"/>
      <c r="H35" s="96"/>
      <c r="I35" s="96"/>
      <c r="J35" s="96" t="s">
        <v>160</v>
      </c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L35" s="10"/>
      <c r="AM35" s="10"/>
      <c r="AN35" s="10"/>
      <c r="AO35" s="19"/>
      <c r="AP35" s="29"/>
      <c r="AQ35" s="29"/>
      <c r="AR35" s="29"/>
      <c r="AS35" s="36">
        <f t="shared" si="0"/>
        <v>14</v>
      </c>
      <c r="AT35" s="39" t="s">
        <v>65</v>
      </c>
      <c r="AU35" s="40">
        <v>45</v>
      </c>
      <c r="AV35" s="38"/>
      <c r="AW35" s="35">
        <v>7.7</v>
      </c>
      <c r="AX35" s="42">
        <v>1</v>
      </c>
    </row>
    <row r="36" spans="1:50" s="78" customFormat="1" ht="12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L36" s="10"/>
      <c r="AM36" s="10"/>
      <c r="AN36" s="10"/>
      <c r="AO36" s="19">
        <v>1</v>
      </c>
      <c r="AP36" s="29"/>
      <c r="AQ36" s="29"/>
      <c r="AR36" s="29"/>
      <c r="AS36" s="36">
        <f t="shared" si="0"/>
        <v>15</v>
      </c>
      <c r="AT36" s="39" t="s">
        <v>79</v>
      </c>
      <c r="AU36" s="40">
        <v>50</v>
      </c>
      <c r="AV36" s="38"/>
      <c r="AW36" s="35">
        <v>9</v>
      </c>
      <c r="AX36" s="42">
        <v>1</v>
      </c>
    </row>
    <row r="37" spans="1:50" s="78" customFormat="1" ht="12">
      <c r="A37" s="93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L37" s="10"/>
      <c r="AM37" s="10"/>
      <c r="AN37" s="10"/>
      <c r="AO37" s="19"/>
      <c r="AP37" s="29"/>
      <c r="AQ37" s="29"/>
      <c r="AR37" s="29"/>
      <c r="AS37" s="36">
        <f>AS36+1</f>
        <v>16</v>
      </c>
      <c r="AT37" s="39" t="s">
        <v>81</v>
      </c>
      <c r="AU37" s="40">
        <v>46</v>
      </c>
      <c r="AV37" s="38"/>
      <c r="AW37" s="35">
        <v>6.2</v>
      </c>
      <c r="AX37" s="42">
        <v>1</v>
      </c>
    </row>
    <row r="38" spans="1:50" s="78" customFormat="1" ht="12">
      <c r="A38" s="93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L38" s="10"/>
      <c r="AM38" s="10"/>
      <c r="AN38" s="10"/>
      <c r="AO38" s="19"/>
      <c r="AP38" s="29"/>
      <c r="AQ38" s="29"/>
      <c r="AR38" s="29"/>
      <c r="AS38" s="36">
        <f t="shared" si="0"/>
        <v>17</v>
      </c>
      <c r="AT38" s="39" t="s">
        <v>82</v>
      </c>
      <c r="AU38" s="40">
        <v>46</v>
      </c>
      <c r="AV38" s="38"/>
      <c r="AW38" s="35">
        <v>8</v>
      </c>
      <c r="AX38" s="42">
        <v>1</v>
      </c>
    </row>
    <row r="39" spans="1:50" s="78" customFormat="1" ht="12">
      <c r="A39" s="93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8">
        <f>IF(AO36=2,2,IF(AO36=3,4,IF(AO36=4,6,0)))</f>
        <v>0</v>
      </c>
      <c r="AG39" s="98"/>
      <c r="AH39" s="98"/>
      <c r="AI39" s="96" t="s">
        <v>15</v>
      </c>
      <c r="AJ39" s="96"/>
      <c r="AL39" s="10"/>
      <c r="AM39" s="10"/>
      <c r="AN39" s="10"/>
      <c r="AO39" s="19"/>
      <c r="AP39" s="29"/>
      <c r="AQ39" s="29"/>
      <c r="AR39" s="29"/>
      <c r="AS39" s="36">
        <f t="shared" si="0"/>
        <v>18</v>
      </c>
      <c r="AT39" s="39" t="s">
        <v>66</v>
      </c>
      <c r="AU39" s="40">
        <v>49</v>
      </c>
      <c r="AV39" s="38"/>
      <c r="AW39" s="35">
        <v>10.4</v>
      </c>
      <c r="AX39" s="42">
        <v>1</v>
      </c>
    </row>
    <row r="40" spans="1:50" s="78" customFormat="1" ht="6" customHeight="1">
      <c r="A40" s="93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L40" s="10"/>
      <c r="AM40" s="10"/>
      <c r="AN40" s="10"/>
      <c r="AO40" s="19"/>
      <c r="AP40" s="29"/>
      <c r="AQ40" s="29"/>
      <c r="AR40" s="29"/>
      <c r="AS40" s="36">
        <f t="shared" si="0"/>
        <v>19</v>
      </c>
      <c r="AT40" s="39" t="s">
        <v>67</v>
      </c>
      <c r="AU40" s="40">
        <v>49</v>
      </c>
      <c r="AV40" s="38"/>
      <c r="AW40" s="35">
        <v>11.9</v>
      </c>
      <c r="AX40" s="42">
        <v>1</v>
      </c>
    </row>
    <row r="41" spans="1:50" s="78" customFormat="1" ht="12">
      <c r="A41" s="96" t="s">
        <v>24</v>
      </c>
      <c r="B41" s="96"/>
      <c r="C41" s="96"/>
      <c r="D41" s="96"/>
      <c r="E41" s="96"/>
      <c r="F41" s="96"/>
      <c r="G41" s="96"/>
      <c r="H41" s="96"/>
      <c r="I41" s="96"/>
      <c r="J41" s="96" t="s">
        <v>162</v>
      </c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L41" s="10"/>
      <c r="AM41" s="10"/>
      <c r="AN41" s="10"/>
      <c r="AO41" s="19"/>
      <c r="AP41" s="29"/>
      <c r="AQ41" s="29"/>
      <c r="AR41" s="29"/>
      <c r="AS41" s="36">
        <f t="shared" si="0"/>
        <v>20</v>
      </c>
      <c r="AT41" s="39" t="s">
        <v>68</v>
      </c>
      <c r="AU41" s="40">
        <v>50</v>
      </c>
      <c r="AV41" s="38"/>
      <c r="AW41" s="35">
        <v>9.5</v>
      </c>
      <c r="AX41" s="42">
        <v>1</v>
      </c>
    </row>
    <row r="42" spans="1:50" s="78" customFormat="1" ht="12">
      <c r="A42" s="9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L42" s="10"/>
      <c r="AM42" s="10"/>
      <c r="AN42" s="10"/>
      <c r="AO42" s="19">
        <v>1</v>
      </c>
      <c r="AP42" s="29"/>
      <c r="AQ42" s="29"/>
      <c r="AR42" s="29"/>
      <c r="AS42" s="36">
        <f t="shared" si="0"/>
        <v>21</v>
      </c>
      <c r="AT42" s="39" t="s">
        <v>69</v>
      </c>
      <c r="AU42" s="40">
        <v>50</v>
      </c>
      <c r="AV42" s="38"/>
      <c r="AW42" s="35">
        <v>11.8</v>
      </c>
      <c r="AX42" s="42">
        <v>1</v>
      </c>
    </row>
    <row r="43" spans="1:50" s="78" customFormat="1" ht="12">
      <c r="A43" s="93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L43" s="10"/>
      <c r="AM43" s="10"/>
      <c r="AN43" s="10"/>
      <c r="AO43" s="19"/>
      <c r="AP43" s="29"/>
      <c r="AQ43" s="29"/>
      <c r="AR43" s="29"/>
      <c r="AS43" s="36">
        <f t="shared" si="0"/>
        <v>22</v>
      </c>
      <c r="AT43" s="39" t="s">
        <v>70</v>
      </c>
      <c r="AU43" s="40">
        <v>50</v>
      </c>
      <c r="AV43" s="38"/>
      <c r="AW43" s="35">
        <v>10</v>
      </c>
      <c r="AX43" s="42">
        <v>1</v>
      </c>
    </row>
    <row r="44" spans="1:50" s="78" customFormat="1" ht="12">
      <c r="A44" s="93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L44" s="10"/>
      <c r="AM44" s="10"/>
      <c r="AN44" s="10"/>
      <c r="AO44" s="19"/>
      <c r="AP44" s="29"/>
      <c r="AQ44" s="29"/>
      <c r="AR44" s="29"/>
      <c r="AS44" s="36">
        <f t="shared" si="0"/>
        <v>23</v>
      </c>
      <c r="AT44" s="39" t="s">
        <v>71</v>
      </c>
      <c r="AU44" s="40">
        <v>51</v>
      </c>
      <c r="AV44" s="38"/>
      <c r="AW44" s="35">
        <v>14.4</v>
      </c>
      <c r="AX44" s="42">
        <v>1</v>
      </c>
    </row>
    <row r="45" spans="1:50" s="78" customFormat="1" ht="12">
      <c r="A45" s="93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8">
        <f>IF(AO42=2,2,IF(AO42=3,4,IF(AO42=4,6,0)))</f>
        <v>0</v>
      </c>
      <c r="AG45" s="98"/>
      <c r="AH45" s="98"/>
      <c r="AI45" s="96" t="s">
        <v>15</v>
      </c>
      <c r="AJ45" s="96"/>
      <c r="AL45" s="10"/>
      <c r="AM45" s="10"/>
      <c r="AN45" s="10"/>
      <c r="AO45" s="19"/>
      <c r="AP45" s="29"/>
      <c r="AQ45" s="29"/>
      <c r="AR45" s="29"/>
      <c r="AS45" s="36">
        <f t="shared" si="0"/>
        <v>24</v>
      </c>
      <c r="AT45" s="39" t="s">
        <v>72</v>
      </c>
      <c r="AU45" s="40">
        <v>52</v>
      </c>
      <c r="AV45" s="38"/>
      <c r="AW45" s="35">
        <v>17.2</v>
      </c>
      <c r="AX45" s="42">
        <v>1</v>
      </c>
    </row>
    <row r="46" spans="1:50" s="78" customFormat="1" ht="10.5" customHeight="1">
      <c r="A46" s="93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L46" s="10"/>
      <c r="AM46" s="10"/>
      <c r="AN46" s="10"/>
      <c r="AO46" s="19"/>
      <c r="AP46" s="29"/>
      <c r="AQ46" s="29"/>
      <c r="AR46" s="29"/>
      <c r="AS46" s="36">
        <f t="shared" si="0"/>
        <v>25</v>
      </c>
      <c r="AT46" s="39" t="s">
        <v>73</v>
      </c>
      <c r="AU46" s="40">
        <v>53</v>
      </c>
      <c r="AV46" s="38"/>
      <c r="AW46" s="35">
        <v>24</v>
      </c>
      <c r="AX46" s="42">
        <v>1</v>
      </c>
    </row>
    <row r="47" spans="1:50" s="78" customFormat="1" ht="15" customHeight="1">
      <c r="A47" s="34" t="s">
        <v>163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2"/>
      <c r="W47" s="95">
        <v>720</v>
      </c>
      <c r="X47" s="95"/>
      <c r="Y47" s="78" t="s">
        <v>26</v>
      </c>
      <c r="AA47" s="93"/>
      <c r="AB47" s="93"/>
      <c r="AC47" s="93"/>
      <c r="AD47" s="93"/>
      <c r="AE47" s="93"/>
      <c r="AF47" s="99">
        <f>10*LOG(W47/720)</f>
        <v>0</v>
      </c>
      <c r="AG47" s="99"/>
      <c r="AH47" s="99"/>
      <c r="AI47" s="96" t="s">
        <v>15</v>
      </c>
      <c r="AJ47" s="96"/>
      <c r="AL47" s="10"/>
      <c r="AM47" s="10"/>
      <c r="AN47" s="10"/>
      <c r="AO47" s="19"/>
      <c r="AP47" s="29"/>
      <c r="AQ47" s="29"/>
      <c r="AR47" s="29"/>
      <c r="AS47" s="36">
        <f t="shared" si="0"/>
        <v>26</v>
      </c>
      <c r="AT47" s="39" t="s">
        <v>74</v>
      </c>
      <c r="AU47" s="40">
        <v>53</v>
      </c>
      <c r="AV47" s="38"/>
      <c r="AW47" s="35">
        <v>31</v>
      </c>
      <c r="AX47" s="42">
        <v>1</v>
      </c>
    </row>
    <row r="48" spans="1:50" s="78" customFormat="1" ht="6" customHeight="1">
      <c r="A48" s="9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L48" s="10"/>
      <c r="AM48" s="10"/>
      <c r="AN48" s="10"/>
      <c r="AO48" s="19"/>
      <c r="AP48" s="29"/>
      <c r="AQ48" s="29"/>
      <c r="AR48" s="29"/>
      <c r="AS48" s="36">
        <f t="shared" si="0"/>
        <v>27</v>
      </c>
      <c r="AT48" s="39" t="s">
        <v>75</v>
      </c>
      <c r="AU48" s="40">
        <v>52</v>
      </c>
      <c r="AV48" s="38"/>
      <c r="AW48" s="35">
        <v>17.5</v>
      </c>
      <c r="AX48" s="42">
        <v>1</v>
      </c>
    </row>
    <row r="49" spans="1:50" s="78" customFormat="1" ht="15" customHeight="1">
      <c r="A49" s="79" t="s">
        <v>164</v>
      </c>
      <c r="B49" s="79"/>
      <c r="C49" s="79"/>
      <c r="D49" s="79"/>
      <c r="E49" s="79"/>
      <c r="F49" s="79"/>
      <c r="G49" s="79"/>
      <c r="H49" s="79"/>
      <c r="I49" s="7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8">
        <v>-3</v>
      </c>
      <c r="AA49" s="128"/>
      <c r="AB49" s="128"/>
      <c r="AC49" s="78" t="s">
        <v>15</v>
      </c>
      <c r="AD49" s="129"/>
      <c r="AE49" s="129"/>
      <c r="AF49" s="129"/>
      <c r="AG49" s="129"/>
      <c r="AH49" s="129"/>
      <c r="AI49" s="129"/>
      <c r="AJ49" s="129"/>
      <c r="AL49" s="10"/>
      <c r="AM49" s="10"/>
      <c r="AN49" s="10" t="str">
        <f>IF(AO49=TRUE,Z49,"")</f>
        <v/>
      </c>
      <c r="AO49" s="19" t="b">
        <v>0</v>
      </c>
      <c r="AP49" s="29"/>
      <c r="AQ49" s="29"/>
      <c r="AR49" s="29"/>
      <c r="AS49" s="36">
        <f t="shared" si="0"/>
        <v>28</v>
      </c>
      <c r="AT49" s="39" t="s">
        <v>76</v>
      </c>
      <c r="AU49" s="40">
        <v>53</v>
      </c>
      <c r="AV49" s="38"/>
      <c r="AW49" s="35">
        <v>38</v>
      </c>
      <c r="AX49" s="42">
        <v>1</v>
      </c>
    </row>
    <row r="50" spans="1:50" s="78" customFormat="1" ht="15" customHeight="1">
      <c r="A50" s="93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128">
        <v>-5</v>
      </c>
      <c r="AA50" s="128"/>
      <c r="AB50" s="128"/>
      <c r="AC50" s="78" t="s">
        <v>15</v>
      </c>
      <c r="AD50" s="93"/>
      <c r="AE50" s="93"/>
      <c r="AF50" s="93"/>
      <c r="AG50" s="93"/>
      <c r="AH50" s="93"/>
      <c r="AI50" s="93"/>
      <c r="AJ50" s="93"/>
      <c r="AL50" s="10"/>
      <c r="AM50" s="10"/>
      <c r="AN50" s="10" t="str">
        <f>IF(AO50=TRUE,Z50,"")</f>
        <v/>
      </c>
      <c r="AO50" s="19" t="b">
        <v>0</v>
      </c>
      <c r="AP50" s="29"/>
      <c r="AQ50" s="29"/>
      <c r="AR50" s="29"/>
      <c r="AS50" s="36">
        <f t="shared" si="0"/>
        <v>29</v>
      </c>
      <c r="AT50" s="39" t="s">
        <v>132</v>
      </c>
      <c r="AU50" s="40">
        <v>50</v>
      </c>
      <c r="AV50" s="38"/>
      <c r="AW50" s="35">
        <v>6.74</v>
      </c>
      <c r="AX50" s="42">
        <v>2</v>
      </c>
    </row>
    <row r="51" spans="1:50" s="78" customFormat="1" ht="15" customHeight="1">
      <c r="A51" s="93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128">
        <v>-6</v>
      </c>
      <c r="AA51" s="128"/>
      <c r="AB51" s="128"/>
      <c r="AC51" s="78" t="s">
        <v>15</v>
      </c>
      <c r="AD51" s="93"/>
      <c r="AE51" s="93"/>
      <c r="AF51" s="93"/>
      <c r="AG51" s="93"/>
      <c r="AH51" s="93"/>
      <c r="AI51" s="93"/>
      <c r="AJ51" s="93"/>
      <c r="AL51" s="10"/>
      <c r="AM51" s="10"/>
      <c r="AN51" s="10" t="str">
        <f>IF(AO51=TRUE,Z51,"")</f>
        <v/>
      </c>
      <c r="AO51" s="19" t="b">
        <v>0</v>
      </c>
      <c r="AP51" s="29"/>
      <c r="AQ51" s="29"/>
      <c r="AR51" s="29"/>
      <c r="AS51" s="36">
        <f t="shared" si="0"/>
        <v>30</v>
      </c>
      <c r="AT51" s="39" t="s">
        <v>133</v>
      </c>
      <c r="AU51" s="40">
        <v>51.5</v>
      </c>
      <c r="AV51" s="38"/>
      <c r="AW51" s="35">
        <v>8.25</v>
      </c>
      <c r="AX51" s="42">
        <v>2</v>
      </c>
    </row>
    <row r="52" spans="1:50" s="78" customFormat="1" ht="12">
      <c r="A52" s="130"/>
      <c r="B52" s="130"/>
      <c r="C52" s="130"/>
      <c r="D52" s="130"/>
      <c r="E52" s="130"/>
      <c r="F52" s="130"/>
      <c r="G52" s="130"/>
      <c r="H52" s="130"/>
      <c r="I52" s="130"/>
      <c r="J52" s="29"/>
      <c r="K52" s="29"/>
      <c r="L52" s="29"/>
      <c r="M52" s="29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Z52" s="121"/>
      <c r="AA52" s="121"/>
      <c r="AB52" s="121"/>
      <c r="AC52" s="78" t="s">
        <v>15</v>
      </c>
      <c r="AD52" s="93"/>
      <c r="AE52" s="93"/>
      <c r="AF52" s="93"/>
      <c r="AG52" s="93"/>
      <c r="AH52" s="93"/>
      <c r="AI52" s="93"/>
      <c r="AJ52" s="93"/>
      <c r="AL52" s="10"/>
      <c r="AM52" s="10"/>
      <c r="AN52" s="10" t="str">
        <f>IF(AO52=TRUE,Z52,"")</f>
        <v/>
      </c>
      <c r="AO52" s="19" t="b">
        <v>0</v>
      </c>
      <c r="AP52" s="29"/>
      <c r="AQ52" s="29"/>
      <c r="AR52" s="29"/>
      <c r="AS52" s="36">
        <f t="shared" si="0"/>
        <v>31</v>
      </c>
      <c r="AT52" s="39" t="s">
        <v>134</v>
      </c>
      <c r="AU52" s="40">
        <v>57.5</v>
      </c>
      <c r="AV52" s="38"/>
      <c r="AW52" s="35">
        <v>12.84</v>
      </c>
      <c r="AX52" s="42">
        <v>2</v>
      </c>
    </row>
    <row r="53" spans="1:50" s="78" customFormat="1" ht="12">
      <c r="A53" s="130"/>
      <c r="B53" s="130"/>
      <c r="C53" s="130"/>
      <c r="D53" s="130"/>
      <c r="E53" s="130"/>
      <c r="F53" s="130"/>
      <c r="G53" s="130"/>
      <c r="H53" s="130"/>
      <c r="I53" s="130"/>
      <c r="J53" s="29"/>
      <c r="K53" s="29"/>
      <c r="L53" s="29"/>
      <c r="M53" s="29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Z53" s="121"/>
      <c r="AA53" s="121"/>
      <c r="AB53" s="121"/>
      <c r="AC53" s="78" t="s">
        <v>15</v>
      </c>
      <c r="AD53" s="93"/>
      <c r="AE53" s="93"/>
      <c r="AF53" s="98">
        <f>SUM(AN49:AN53)</f>
        <v>0</v>
      </c>
      <c r="AG53" s="98"/>
      <c r="AH53" s="98"/>
      <c r="AI53" s="96" t="s">
        <v>15</v>
      </c>
      <c r="AJ53" s="96"/>
      <c r="AL53" s="10"/>
      <c r="AM53" s="10"/>
      <c r="AN53" s="10" t="str">
        <f>IF(AO53=TRUE,Z53,"")</f>
        <v/>
      </c>
      <c r="AO53" s="19" t="b">
        <v>0</v>
      </c>
      <c r="AP53" s="29"/>
      <c r="AQ53" s="29"/>
      <c r="AR53" s="29"/>
      <c r="AS53" s="36">
        <f t="shared" si="0"/>
        <v>32</v>
      </c>
      <c r="AT53" s="39" t="s">
        <v>86</v>
      </c>
      <c r="AU53" s="40">
        <v>54</v>
      </c>
      <c r="AV53" s="38"/>
      <c r="AW53" s="35">
        <v>8.9</v>
      </c>
      <c r="AX53" s="42">
        <v>1</v>
      </c>
    </row>
    <row r="54" spans="1:50" s="78" customFormat="1" ht="6" customHeight="1">
      <c r="A54" s="93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L54" s="10"/>
      <c r="AM54" s="10"/>
      <c r="AN54" s="10"/>
      <c r="AO54" s="19"/>
      <c r="AP54" s="29"/>
      <c r="AQ54" s="29"/>
      <c r="AR54" s="29"/>
      <c r="AS54" s="36">
        <f t="shared" si="0"/>
        <v>33</v>
      </c>
      <c r="AT54" s="39" t="s">
        <v>87</v>
      </c>
      <c r="AU54" s="40">
        <v>54</v>
      </c>
      <c r="AV54" s="38"/>
      <c r="AW54" s="35">
        <v>9.9</v>
      </c>
      <c r="AX54" s="42">
        <v>1</v>
      </c>
    </row>
    <row r="55" spans="1:50" s="4" customFormat="1" ht="13.5">
      <c r="A55" s="104" t="s">
        <v>165</v>
      </c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31" t="str">
        <f>IF(AF31="","",AF31+AF33+AF39+AF45+AF47+AF53)</f>
        <v/>
      </c>
      <c r="AG55" s="131"/>
      <c r="AH55" s="131"/>
      <c r="AI55" s="104" t="s">
        <v>12</v>
      </c>
      <c r="AJ55" s="104"/>
      <c r="AK55" s="104"/>
      <c r="AL55" s="11"/>
      <c r="AM55" s="11"/>
      <c r="AN55" s="11"/>
      <c r="AO55" s="21"/>
      <c r="AP55" s="30"/>
      <c r="AQ55" s="30"/>
      <c r="AR55" s="30"/>
      <c r="AS55" s="36">
        <f t="shared" si="0"/>
        <v>34</v>
      </c>
      <c r="AT55" s="39" t="s">
        <v>88</v>
      </c>
      <c r="AU55" s="40">
        <v>54</v>
      </c>
      <c r="AV55" s="38"/>
      <c r="AW55" s="35">
        <v>11.5</v>
      </c>
      <c r="AX55" s="42">
        <v>1</v>
      </c>
    </row>
    <row r="56" spans="1:50" s="78" customFormat="1" ht="6" customHeight="1">
      <c r="A56" s="93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L56" s="10"/>
      <c r="AM56" s="10"/>
      <c r="AN56" s="10"/>
      <c r="AO56" s="19"/>
      <c r="AP56" s="29"/>
      <c r="AQ56" s="29"/>
      <c r="AR56" s="29"/>
      <c r="AS56" s="36">
        <f t="shared" si="0"/>
        <v>35</v>
      </c>
      <c r="AT56" s="39" t="s">
        <v>89</v>
      </c>
      <c r="AU56" s="40">
        <v>57</v>
      </c>
      <c r="AV56" s="38"/>
      <c r="AW56" s="35">
        <v>16.3</v>
      </c>
      <c r="AX56" s="42">
        <v>1</v>
      </c>
    </row>
    <row r="57" spans="1:50" s="78" customFormat="1" ht="12">
      <c r="A57" s="78" t="s">
        <v>166</v>
      </c>
      <c r="I57" s="93">
        <f>AF21</f>
        <v>45</v>
      </c>
      <c r="J57" s="93"/>
      <c r="K57" s="78" t="s">
        <v>167</v>
      </c>
      <c r="O57" s="104" t="str">
        <f>IF(AF31="","",IF(AF55&lt;=AF21,"rispettato.","non rispettato."))</f>
        <v/>
      </c>
      <c r="P57" s="104"/>
      <c r="Q57" s="104"/>
      <c r="R57" s="104"/>
      <c r="S57" s="104"/>
      <c r="T57" s="104"/>
      <c r="U57" s="104"/>
      <c r="V57" s="104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L57" s="10"/>
      <c r="AM57" s="10"/>
      <c r="AN57" s="10"/>
      <c r="AO57" s="19"/>
      <c r="AP57" s="29"/>
      <c r="AQ57" s="29"/>
      <c r="AR57" s="29"/>
      <c r="AS57" s="36">
        <f t="shared" si="0"/>
        <v>36</v>
      </c>
      <c r="AT57" s="39" t="s">
        <v>90</v>
      </c>
      <c r="AU57" s="40">
        <v>57</v>
      </c>
      <c r="AV57" s="38"/>
      <c r="AW57" s="35">
        <v>18.600000000000001</v>
      </c>
      <c r="AX57" s="42">
        <v>1</v>
      </c>
    </row>
    <row r="58" spans="1:50" s="78" customFormat="1" ht="7.5" customHeight="1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L58" s="10"/>
      <c r="AM58" s="10"/>
      <c r="AN58" s="10"/>
      <c r="AO58" s="19"/>
      <c r="AP58" s="29"/>
      <c r="AQ58" s="29"/>
      <c r="AR58" s="29"/>
      <c r="AS58" s="36">
        <f t="shared" si="0"/>
        <v>37</v>
      </c>
      <c r="AT58" s="39" t="s">
        <v>91</v>
      </c>
      <c r="AU58" s="40">
        <v>57</v>
      </c>
      <c r="AV58" s="38"/>
      <c r="AW58" s="35">
        <v>24.5</v>
      </c>
      <c r="AX58" s="42">
        <v>1</v>
      </c>
    </row>
    <row r="59" spans="1:50" s="78" customFormat="1" ht="12">
      <c r="A59" s="104" t="s">
        <v>168</v>
      </c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34"/>
      <c r="AL59" s="10"/>
      <c r="AM59" s="10"/>
      <c r="AN59" s="10"/>
      <c r="AO59" s="19">
        <v>5</v>
      </c>
      <c r="AP59" s="29"/>
      <c r="AQ59" s="29"/>
      <c r="AR59" s="29"/>
      <c r="AS59" s="36"/>
      <c r="AT59" s="40" t="s">
        <v>77</v>
      </c>
      <c r="AU59" s="41"/>
      <c r="AV59" s="41"/>
      <c r="AW59" s="35"/>
      <c r="AX59" s="42"/>
    </row>
    <row r="60" spans="1:50" s="78" customFormat="1" ht="12">
      <c r="A60" s="93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L60" s="10"/>
      <c r="AM60" s="10"/>
      <c r="AN60" s="10"/>
      <c r="AO60" s="19"/>
      <c r="AP60" s="29"/>
      <c r="AQ60" s="29"/>
      <c r="AR60" s="29"/>
      <c r="AS60" s="29"/>
      <c r="AT60" s="29"/>
      <c r="AU60" s="29"/>
      <c r="AV60" s="29"/>
      <c r="AW60" s="29"/>
      <c r="AX60" s="29"/>
    </row>
    <row r="61" spans="1:50" s="4" customFormat="1" ht="12">
      <c r="A61" s="104" t="s">
        <v>169</v>
      </c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  <c r="AI61" s="104"/>
      <c r="AJ61" s="104"/>
      <c r="AL61" s="11"/>
      <c r="AM61" s="11"/>
      <c r="AN61" s="11"/>
      <c r="AO61" s="21"/>
      <c r="AP61" s="30"/>
      <c r="AQ61" s="30"/>
      <c r="AR61" s="30"/>
      <c r="AS61" s="30"/>
      <c r="AT61" s="30"/>
      <c r="AU61" s="30"/>
      <c r="AV61" s="30"/>
      <c r="AW61" s="30"/>
      <c r="AX61" s="30"/>
    </row>
    <row r="62" spans="1:50" s="78" customFormat="1" ht="23.25" customHeight="1">
      <c r="A62" s="126"/>
      <c r="B62" s="126"/>
      <c r="C62" s="126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29"/>
      <c r="S62" s="126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  <c r="AD62" s="126"/>
      <c r="AE62" s="126"/>
      <c r="AF62" s="126"/>
      <c r="AG62" s="126"/>
      <c r="AH62" s="126"/>
      <c r="AI62" s="126"/>
      <c r="AL62" s="10"/>
      <c r="AM62" s="10"/>
      <c r="AN62" s="10"/>
      <c r="AO62" s="19"/>
      <c r="AP62" s="29"/>
      <c r="AQ62" s="29"/>
      <c r="AR62" s="29"/>
      <c r="AS62" s="29"/>
      <c r="AT62" s="29"/>
      <c r="AU62" s="29"/>
      <c r="AV62" s="29"/>
      <c r="AW62" s="29"/>
      <c r="AX62" s="29"/>
    </row>
    <row r="63" spans="1:50" s="7" customFormat="1" ht="8.25">
      <c r="A63" s="8" t="s">
        <v>170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8"/>
      <c r="S63" s="14" t="s">
        <v>171</v>
      </c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8"/>
      <c r="AL63" s="12"/>
      <c r="AM63" s="12"/>
      <c r="AN63" s="12"/>
      <c r="AO63" s="22"/>
      <c r="AP63" s="31"/>
      <c r="AQ63" s="31"/>
      <c r="AR63" s="31"/>
      <c r="AS63" s="31"/>
      <c r="AT63" s="31"/>
      <c r="AU63" s="31"/>
      <c r="AV63" s="31"/>
      <c r="AW63" s="31"/>
      <c r="AX63" s="31"/>
    </row>
    <row r="64" spans="1:50" s="78" customFormat="1" ht="12">
      <c r="AL64" s="10"/>
      <c r="AM64" s="10"/>
      <c r="AN64" s="10"/>
      <c r="AO64" s="19"/>
      <c r="AP64" s="29"/>
      <c r="AQ64" s="29"/>
      <c r="AR64" s="29"/>
      <c r="AS64" s="29"/>
      <c r="AT64" s="29"/>
      <c r="AU64" s="29"/>
      <c r="AV64" s="29"/>
      <c r="AW64" s="29"/>
      <c r="AX64" s="29"/>
    </row>
    <row r="65" spans="38:50" s="78" customFormat="1" ht="12">
      <c r="AL65" s="10"/>
      <c r="AM65" s="10"/>
      <c r="AN65" s="10"/>
      <c r="AO65" s="19"/>
      <c r="AP65" s="29"/>
      <c r="AQ65" s="29"/>
      <c r="AR65" s="29"/>
      <c r="AS65" s="29"/>
      <c r="AT65" s="29"/>
      <c r="AU65" s="29"/>
      <c r="AV65" s="29"/>
      <c r="AW65" s="29"/>
      <c r="AX65" s="29"/>
    </row>
    <row r="66" spans="38:50" s="78" customFormat="1" ht="12">
      <c r="AL66" s="10"/>
      <c r="AM66" s="10"/>
      <c r="AN66" s="10"/>
      <c r="AO66" s="19"/>
      <c r="AP66" s="29"/>
      <c r="AQ66" s="29"/>
      <c r="AR66" s="29"/>
      <c r="AS66" s="29"/>
      <c r="AT66" s="29"/>
      <c r="AU66" s="29"/>
      <c r="AV66" s="29"/>
      <c r="AW66" s="29"/>
      <c r="AX66" s="29"/>
    </row>
    <row r="67" spans="38:50" s="78" customFormat="1" ht="12">
      <c r="AL67" s="10"/>
      <c r="AM67" s="10"/>
      <c r="AN67" s="10"/>
      <c r="AO67" s="19"/>
      <c r="AP67" s="29"/>
      <c r="AQ67" s="29"/>
      <c r="AR67" s="29"/>
      <c r="AS67" s="29"/>
      <c r="AT67" s="29"/>
      <c r="AU67" s="29"/>
      <c r="AV67" s="29"/>
      <c r="AW67" s="29"/>
      <c r="AX67" s="29"/>
    </row>
    <row r="68" spans="38:50" s="78" customFormat="1" ht="12">
      <c r="AL68" s="10"/>
      <c r="AM68" s="10"/>
      <c r="AN68" s="10"/>
      <c r="AO68" s="19"/>
      <c r="AP68" s="29"/>
      <c r="AQ68" s="29"/>
      <c r="AR68" s="29"/>
      <c r="AS68" s="29"/>
      <c r="AT68" s="29"/>
      <c r="AU68" s="29"/>
      <c r="AV68" s="29"/>
      <c r="AW68" s="29"/>
      <c r="AX68" s="29"/>
    </row>
    <row r="69" spans="38:50" s="78" customFormat="1" ht="12">
      <c r="AL69" s="10"/>
      <c r="AM69" s="10"/>
      <c r="AN69" s="10"/>
      <c r="AO69" s="19"/>
      <c r="AP69" s="29"/>
      <c r="AQ69" s="29"/>
      <c r="AR69" s="29"/>
      <c r="AS69" s="29"/>
      <c r="AT69" s="29"/>
      <c r="AU69" s="29"/>
      <c r="AV69" s="29"/>
      <c r="AW69" s="29"/>
      <c r="AX69" s="29"/>
    </row>
    <row r="70" spans="38:50" s="78" customFormat="1" ht="12">
      <c r="AL70" s="10"/>
      <c r="AM70" s="10"/>
      <c r="AN70" s="10"/>
      <c r="AO70" s="19"/>
      <c r="AP70" s="29"/>
      <c r="AQ70" s="29"/>
      <c r="AR70" s="29"/>
      <c r="AS70" s="29"/>
      <c r="AT70" s="29"/>
      <c r="AU70" s="29"/>
      <c r="AV70" s="29"/>
      <c r="AW70" s="29"/>
      <c r="AX70" s="29"/>
    </row>
    <row r="71" spans="38:50" s="78" customFormat="1" ht="12">
      <c r="AL71" s="10"/>
      <c r="AM71" s="10"/>
      <c r="AN71" s="10"/>
      <c r="AO71" s="19"/>
      <c r="AP71" s="29"/>
      <c r="AQ71" s="29"/>
      <c r="AR71" s="29"/>
      <c r="AS71" s="29"/>
      <c r="AT71" s="29"/>
      <c r="AU71" s="29"/>
      <c r="AV71" s="29"/>
      <c r="AW71" s="29"/>
      <c r="AX71" s="29"/>
    </row>
    <row r="72" spans="38:50" s="78" customFormat="1" ht="12">
      <c r="AL72" s="10"/>
      <c r="AM72" s="10"/>
      <c r="AN72" s="10"/>
      <c r="AO72" s="19"/>
      <c r="AP72" s="29"/>
      <c r="AQ72" s="29"/>
      <c r="AR72" s="29"/>
      <c r="AS72" s="29"/>
      <c r="AT72" s="29"/>
      <c r="AU72" s="29"/>
      <c r="AV72" s="29"/>
      <c r="AW72" s="29"/>
      <c r="AX72" s="29"/>
    </row>
    <row r="73" spans="38:50" s="78" customFormat="1" ht="12">
      <c r="AL73" s="10"/>
      <c r="AM73" s="10"/>
      <c r="AN73" s="10"/>
      <c r="AO73" s="19"/>
      <c r="AP73" s="29"/>
      <c r="AQ73" s="29"/>
      <c r="AR73" s="29"/>
      <c r="AS73" s="29"/>
      <c r="AT73" s="29"/>
      <c r="AU73" s="29"/>
      <c r="AV73" s="29"/>
      <c r="AW73" s="29"/>
      <c r="AX73" s="29"/>
    </row>
    <row r="74" spans="38:50" s="78" customFormat="1" ht="12">
      <c r="AL74" s="10"/>
      <c r="AM74" s="10"/>
      <c r="AN74" s="10"/>
      <c r="AO74" s="19"/>
      <c r="AP74" s="29"/>
      <c r="AQ74" s="29"/>
      <c r="AR74" s="29"/>
      <c r="AS74" s="29"/>
      <c r="AT74" s="29"/>
      <c r="AU74" s="29"/>
      <c r="AV74" s="29"/>
      <c r="AW74" s="29"/>
      <c r="AX74" s="29"/>
    </row>
    <row r="75" spans="38:50" s="78" customFormat="1" ht="12">
      <c r="AL75" s="10"/>
      <c r="AM75" s="10"/>
      <c r="AN75" s="10"/>
      <c r="AO75" s="19"/>
      <c r="AP75" s="29"/>
      <c r="AQ75" s="29"/>
      <c r="AR75" s="29"/>
      <c r="AS75" s="29"/>
      <c r="AT75" s="29"/>
      <c r="AU75" s="29"/>
      <c r="AV75" s="29"/>
      <c r="AW75" s="29"/>
      <c r="AX75" s="29"/>
    </row>
    <row r="76" spans="38:50" s="78" customFormat="1" ht="12">
      <c r="AL76" s="10"/>
      <c r="AM76" s="10"/>
      <c r="AN76" s="10"/>
      <c r="AO76" s="19"/>
      <c r="AP76" s="29"/>
      <c r="AQ76" s="29"/>
      <c r="AR76" s="29"/>
      <c r="AS76" s="29"/>
      <c r="AT76" s="29"/>
      <c r="AU76" s="29"/>
      <c r="AV76" s="29"/>
      <c r="AW76" s="29"/>
      <c r="AX76" s="29"/>
    </row>
    <row r="77" spans="38:50" s="78" customFormat="1" ht="12">
      <c r="AL77" s="10"/>
      <c r="AM77" s="10"/>
      <c r="AN77" s="10"/>
      <c r="AO77" s="19"/>
      <c r="AP77" s="29"/>
      <c r="AQ77" s="29"/>
      <c r="AR77" s="29"/>
      <c r="AS77" s="29"/>
      <c r="AT77" s="29"/>
      <c r="AU77" s="29"/>
      <c r="AV77" s="29"/>
      <c r="AW77" s="29"/>
      <c r="AX77" s="29"/>
    </row>
    <row r="78" spans="38:50" s="78" customFormat="1" ht="12">
      <c r="AL78" s="10"/>
      <c r="AM78" s="10"/>
      <c r="AN78" s="10"/>
      <c r="AO78" s="19"/>
      <c r="AP78" s="29"/>
      <c r="AQ78" s="29"/>
      <c r="AR78" s="29"/>
      <c r="AS78" s="29"/>
      <c r="AT78" s="29"/>
      <c r="AU78" s="29"/>
      <c r="AV78" s="29"/>
      <c r="AW78" s="29"/>
      <c r="AX78" s="29"/>
    </row>
    <row r="79" spans="38:50" s="78" customFormat="1" ht="12">
      <c r="AL79" s="10"/>
      <c r="AM79" s="10"/>
      <c r="AN79" s="10"/>
      <c r="AO79" s="19"/>
      <c r="AP79" s="29"/>
      <c r="AQ79" s="29"/>
      <c r="AR79" s="29"/>
      <c r="AS79" s="29"/>
      <c r="AT79" s="29"/>
      <c r="AU79" s="29"/>
      <c r="AV79" s="29"/>
      <c r="AW79" s="29"/>
      <c r="AX79" s="29"/>
    </row>
    <row r="80" spans="38:50" s="78" customFormat="1" ht="12">
      <c r="AL80" s="10"/>
      <c r="AM80" s="10"/>
      <c r="AN80" s="10"/>
      <c r="AO80" s="19"/>
      <c r="AP80" s="29"/>
      <c r="AQ80" s="29"/>
      <c r="AR80" s="29"/>
      <c r="AS80" s="29"/>
      <c r="AT80" s="29"/>
      <c r="AU80" s="29"/>
      <c r="AV80" s="29"/>
      <c r="AW80" s="29"/>
      <c r="AX80" s="29"/>
    </row>
    <row r="81" spans="38:50" s="78" customFormat="1" ht="12">
      <c r="AL81" s="10"/>
      <c r="AM81" s="10"/>
      <c r="AN81" s="10"/>
      <c r="AO81" s="19"/>
      <c r="AP81" s="29"/>
      <c r="AQ81" s="29"/>
      <c r="AR81" s="29"/>
      <c r="AS81" s="29"/>
      <c r="AT81" s="29"/>
      <c r="AU81" s="29"/>
      <c r="AV81" s="29"/>
      <c r="AW81" s="29"/>
      <c r="AX81" s="29"/>
    </row>
    <row r="82" spans="38:50" s="78" customFormat="1" ht="12">
      <c r="AL82" s="10"/>
      <c r="AM82" s="10"/>
      <c r="AN82" s="10"/>
      <c r="AO82" s="19"/>
      <c r="AP82" s="29"/>
      <c r="AQ82" s="29"/>
      <c r="AR82" s="29"/>
      <c r="AS82" s="29"/>
      <c r="AT82" s="29"/>
      <c r="AU82" s="29"/>
      <c r="AV82" s="29"/>
      <c r="AW82" s="29"/>
      <c r="AX82" s="29"/>
    </row>
    <row r="83" spans="38:50" s="78" customFormat="1" ht="12">
      <c r="AL83" s="10"/>
      <c r="AM83" s="10"/>
      <c r="AN83" s="10"/>
      <c r="AO83" s="19"/>
      <c r="AP83" s="29"/>
      <c r="AQ83" s="29"/>
      <c r="AR83" s="29"/>
      <c r="AS83" s="29"/>
      <c r="AT83" s="29"/>
      <c r="AU83" s="29"/>
      <c r="AV83" s="29"/>
      <c r="AW83" s="29"/>
      <c r="AX83" s="29"/>
    </row>
    <row r="84" spans="38:50" s="78" customFormat="1" ht="12">
      <c r="AL84" s="10"/>
      <c r="AM84" s="10"/>
      <c r="AN84" s="10"/>
      <c r="AO84" s="19"/>
      <c r="AP84" s="29"/>
      <c r="AQ84" s="29"/>
      <c r="AR84" s="29"/>
      <c r="AS84" s="29"/>
      <c r="AT84" s="29"/>
      <c r="AU84" s="29"/>
      <c r="AV84" s="29"/>
      <c r="AW84" s="29"/>
      <c r="AX84" s="29"/>
    </row>
    <row r="85" spans="38:50" s="78" customFormat="1" ht="12">
      <c r="AL85" s="10"/>
      <c r="AM85" s="10"/>
      <c r="AN85" s="10"/>
      <c r="AO85" s="19"/>
      <c r="AP85" s="29"/>
      <c r="AQ85" s="29"/>
      <c r="AR85" s="29"/>
      <c r="AS85" s="29"/>
      <c r="AT85" s="29"/>
      <c r="AU85" s="29"/>
      <c r="AV85" s="29"/>
      <c r="AW85" s="29"/>
      <c r="AX85" s="29"/>
    </row>
    <row r="86" spans="38:50" s="78" customFormat="1" ht="12">
      <c r="AL86" s="10"/>
      <c r="AM86" s="10"/>
      <c r="AN86" s="10"/>
      <c r="AO86" s="19"/>
      <c r="AP86" s="29"/>
      <c r="AQ86" s="29"/>
      <c r="AR86" s="29"/>
      <c r="AS86" s="29"/>
      <c r="AT86" s="29"/>
      <c r="AU86" s="29"/>
      <c r="AV86" s="29"/>
      <c r="AW86" s="29"/>
      <c r="AX86" s="29"/>
    </row>
    <row r="87" spans="38:50" s="78" customFormat="1" ht="12">
      <c r="AL87" s="10"/>
      <c r="AM87" s="10"/>
      <c r="AN87" s="10"/>
      <c r="AO87" s="19"/>
      <c r="AP87" s="29"/>
      <c r="AQ87" s="29"/>
      <c r="AR87" s="29"/>
      <c r="AS87" s="29"/>
      <c r="AT87" s="29"/>
      <c r="AU87" s="29"/>
      <c r="AV87" s="29"/>
      <c r="AW87" s="29"/>
      <c r="AX87" s="29"/>
    </row>
    <row r="88" spans="38:50" s="78" customFormat="1" ht="12">
      <c r="AL88" s="10"/>
      <c r="AM88" s="10"/>
      <c r="AN88" s="10"/>
      <c r="AO88" s="19"/>
      <c r="AP88" s="29"/>
      <c r="AQ88" s="29"/>
      <c r="AR88" s="29"/>
      <c r="AS88" s="29"/>
      <c r="AT88" s="29"/>
      <c r="AU88" s="29"/>
      <c r="AV88" s="29"/>
      <c r="AW88" s="29"/>
      <c r="AX88" s="29"/>
    </row>
    <row r="89" spans="38:50" s="78" customFormat="1" ht="12">
      <c r="AL89" s="10"/>
      <c r="AM89" s="10"/>
      <c r="AN89" s="10"/>
      <c r="AO89" s="19"/>
      <c r="AP89" s="29"/>
      <c r="AQ89" s="29"/>
      <c r="AR89" s="29"/>
      <c r="AS89" s="29"/>
      <c r="AT89" s="29"/>
      <c r="AU89" s="29"/>
      <c r="AV89" s="29"/>
      <c r="AW89" s="29"/>
      <c r="AX89" s="29"/>
    </row>
    <row r="90" spans="38:50" s="78" customFormat="1" ht="12">
      <c r="AL90" s="10"/>
      <c r="AM90" s="10"/>
      <c r="AN90" s="10"/>
      <c r="AO90" s="19"/>
      <c r="AP90" s="29"/>
      <c r="AQ90" s="29"/>
      <c r="AR90" s="29"/>
      <c r="AS90" s="29"/>
      <c r="AT90" s="29"/>
      <c r="AU90" s="29"/>
      <c r="AV90" s="29"/>
      <c r="AW90" s="29"/>
      <c r="AX90" s="29"/>
    </row>
    <row r="91" spans="38:50" s="78" customFormat="1" ht="12">
      <c r="AL91" s="10"/>
      <c r="AM91" s="10"/>
      <c r="AN91" s="10"/>
      <c r="AO91" s="19"/>
      <c r="AP91" s="29"/>
      <c r="AQ91" s="29"/>
      <c r="AR91" s="29"/>
      <c r="AS91" s="29"/>
      <c r="AT91" s="29"/>
      <c r="AU91" s="29"/>
      <c r="AV91" s="29"/>
      <c r="AW91" s="29"/>
      <c r="AX91" s="29"/>
    </row>
    <row r="92" spans="38:50" s="78" customFormat="1" ht="12">
      <c r="AL92" s="10"/>
      <c r="AM92" s="10"/>
      <c r="AN92" s="10"/>
      <c r="AO92" s="19"/>
      <c r="AP92" s="29"/>
      <c r="AQ92" s="29"/>
      <c r="AR92" s="29"/>
      <c r="AS92" s="29"/>
      <c r="AT92" s="29"/>
      <c r="AU92" s="29"/>
      <c r="AV92" s="29"/>
      <c r="AW92" s="29"/>
      <c r="AX92" s="29"/>
    </row>
    <row r="93" spans="38:50" s="78" customFormat="1" ht="12">
      <c r="AL93" s="10"/>
      <c r="AM93" s="10"/>
      <c r="AN93" s="10"/>
      <c r="AO93" s="19"/>
      <c r="AP93" s="29"/>
      <c r="AQ93" s="29"/>
      <c r="AR93" s="29"/>
      <c r="AS93" s="29"/>
      <c r="AT93" s="29"/>
      <c r="AU93" s="29"/>
      <c r="AV93" s="29"/>
      <c r="AW93" s="29"/>
      <c r="AX93" s="29"/>
    </row>
    <row r="94" spans="38:50" s="78" customFormat="1" ht="12">
      <c r="AL94" s="10"/>
      <c r="AM94" s="10"/>
      <c r="AN94" s="10"/>
      <c r="AO94" s="19"/>
      <c r="AP94" s="29"/>
      <c r="AQ94" s="29"/>
      <c r="AR94" s="29"/>
      <c r="AS94" s="29"/>
      <c r="AT94" s="29"/>
      <c r="AU94" s="29"/>
      <c r="AV94" s="29"/>
      <c r="AW94" s="29"/>
      <c r="AX94" s="29"/>
    </row>
    <row r="95" spans="38:50" s="78" customFormat="1" ht="12">
      <c r="AL95" s="10"/>
      <c r="AM95" s="10"/>
      <c r="AN95" s="10"/>
      <c r="AO95" s="19"/>
      <c r="AP95" s="29"/>
      <c r="AQ95" s="29"/>
      <c r="AR95" s="29"/>
      <c r="AS95" s="29"/>
      <c r="AT95" s="29"/>
      <c r="AU95" s="29"/>
      <c r="AV95" s="29"/>
      <c r="AW95" s="29"/>
      <c r="AX95" s="29"/>
    </row>
    <row r="96" spans="38:50" s="78" customFormat="1" ht="12">
      <c r="AL96" s="10"/>
      <c r="AM96" s="10"/>
      <c r="AN96" s="10"/>
      <c r="AO96" s="19"/>
      <c r="AP96" s="29"/>
      <c r="AQ96" s="29"/>
      <c r="AR96" s="29"/>
      <c r="AS96" s="29"/>
      <c r="AT96" s="29"/>
      <c r="AU96" s="29"/>
      <c r="AV96" s="29"/>
      <c r="AW96" s="29"/>
      <c r="AX96" s="29"/>
    </row>
    <row r="97" spans="38:50" s="78" customFormat="1" ht="12">
      <c r="AL97" s="10"/>
      <c r="AM97" s="10"/>
      <c r="AN97" s="10"/>
      <c r="AO97" s="19"/>
      <c r="AP97" s="29"/>
      <c r="AQ97" s="29"/>
      <c r="AR97" s="29"/>
      <c r="AS97" s="29"/>
      <c r="AT97" s="29"/>
      <c r="AU97" s="29"/>
      <c r="AV97" s="29"/>
      <c r="AW97" s="29"/>
      <c r="AX97" s="29"/>
    </row>
    <row r="98" spans="38:50" s="78" customFormat="1" ht="12">
      <c r="AL98" s="10"/>
      <c r="AM98" s="10"/>
      <c r="AN98" s="10"/>
      <c r="AO98" s="19"/>
      <c r="AP98" s="29"/>
      <c r="AQ98" s="29"/>
      <c r="AR98" s="29"/>
      <c r="AS98" s="29"/>
      <c r="AT98" s="29"/>
      <c r="AU98" s="29"/>
      <c r="AV98" s="29"/>
      <c r="AW98" s="29"/>
      <c r="AX98" s="29"/>
    </row>
    <row r="99" spans="38:50" s="78" customFormat="1" ht="12">
      <c r="AL99" s="10"/>
      <c r="AM99" s="10"/>
      <c r="AN99" s="10"/>
      <c r="AO99" s="19"/>
      <c r="AP99" s="29"/>
      <c r="AQ99" s="29"/>
      <c r="AR99" s="29"/>
      <c r="AS99" s="29"/>
      <c r="AT99" s="29"/>
      <c r="AU99" s="29"/>
      <c r="AV99" s="29"/>
      <c r="AW99" s="29"/>
      <c r="AX99" s="29"/>
    </row>
    <row r="100" spans="38:50" s="78" customFormat="1" ht="12">
      <c r="AL100" s="10"/>
      <c r="AM100" s="10"/>
      <c r="AN100" s="10"/>
      <c r="AO100" s="19"/>
      <c r="AP100" s="29"/>
      <c r="AQ100" s="29"/>
      <c r="AR100" s="29"/>
      <c r="AS100" s="29"/>
      <c r="AT100" s="29"/>
      <c r="AU100" s="29"/>
      <c r="AV100" s="29"/>
      <c r="AW100" s="29"/>
      <c r="AX100" s="29"/>
    </row>
    <row r="101" spans="38:50" s="78" customFormat="1" ht="12">
      <c r="AL101" s="10"/>
      <c r="AM101" s="10"/>
      <c r="AN101" s="10"/>
      <c r="AO101" s="19"/>
      <c r="AP101" s="29"/>
      <c r="AQ101" s="29"/>
      <c r="AR101" s="29"/>
      <c r="AS101" s="29"/>
      <c r="AT101" s="29"/>
      <c r="AU101" s="29"/>
      <c r="AV101" s="29"/>
      <c r="AW101" s="29"/>
      <c r="AX101" s="29"/>
    </row>
    <row r="102" spans="38:50" s="78" customFormat="1" ht="12">
      <c r="AL102" s="10"/>
      <c r="AM102" s="10"/>
      <c r="AN102" s="10"/>
      <c r="AO102" s="19"/>
      <c r="AP102" s="29"/>
      <c r="AQ102" s="29"/>
      <c r="AR102" s="29"/>
      <c r="AS102" s="29"/>
      <c r="AT102" s="29"/>
      <c r="AU102" s="29"/>
      <c r="AV102" s="29"/>
      <c r="AW102" s="29"/>
      <c r="AX102" s="29"/>
    </row>
    <row r="103" spans="38:50" s="78" customFormat="1" ht="12">
      <c r="AL103" s="10"/>
      <c r="AM103" s="10"/>
      <c r="AN103" s="10"/>
      <c r="AO103" s="19"/>
      <c r="AP103" s="29"/>
      <c r="AQ103" s="29"/>
      <c r="AR103" s="29"/>
      <c r="AS103" s="29"/>
      <c r="AT103" s="29"/>
      <c r="AU103" s="29"/>
      <c r="AV103" s="29"/>
      <c r="AW103" s="29"/>
      <c r="AX103" s="29"/>
    </row>
    <row r="104" spans="38:50" s="78" customFormat="1" ht="12">
      <c r="AL104" s="10"/>
      <c r="AM104" s="10"/>
      <c r="AN104" s="10"/>
      <c r="AO104" s="19"/>
      <c r="AP104" s="29"/>
      <c r="AQ104" s="29"/>
      <c r="AR104" s="29"/>
      <c r="AS104" s="29"/>
      <c r="AT104" s="29"/>
      <c r="AU104" s="29"/>
      <c r="AV104" s="29"/>
      <c r="AW104" s="29"/>
      <c r="AX104" s="29"/>
    </row>
    <row r="105" spans="38:50" s="78" customFormat="1" ht="12">
      <c r="AL105" s="10"/>
      <c r="AM105" s="10"/>
      <c r="AN105" s="10"/>
      <c r="AO105" s="19"/>
      <c r="AP105" s="29"/>
      <c r="AQ105" s="29"/>
      <c r="AR105" s="29"/>
      <c r="AS105" s="29"/>
      <c r="AT105" s="29"/>
      <c r="AU105" s="29"/>
      <c r="AV105" s="29"/>
      <c r="AW105" s="29"/>
      <c r="AX105" s="29"/>
    </row>
    <row r="106" spans="38:50" s="78" customFormat="1" ht="12">
      <c r="AL106" s="10"/>
      <c r="AM106" s="10"/>
      <c r="AN106" s="10"/>
      <c r="AO106" s="19"/>
      <c r="AP106" s="29"/>
      <c r="AQ106" s="29"/>
      <c r="AR106" s="29"/>
      <c r="AS106" s="29"/>
      <c r="AT106" s="29"/>
      <c r="AU106" s="29"/>
      <c r="AV106" s="29"/>
      <c r="AW106" s="29"/>
      <c r="AX106" s="29"/>
    </row>
    <row r="107" spans="38:50" s="78" customFormat="1" ht="12">
      <c r="AL107" s="10"/>
      <c r="AM107" s="10"/>
      <c r="AN107" s="10"/>
      <c r="AO107" s="19"/>
      <c r="AP107" s="29"/>
      <c r="AQ107" s="29"/>
      <c r="AR107" s="29"/>
      <c r="AS107" s="29"/>
      <c r="AT107" s="29"/>
      <c r="AU107" s="29"/>
      <c r="AV107" s="29"/>
      <c r="AW107" s="29"/>
      <c r="AX107" s="29"/>
    </row>
    <row r="108" spans="38:50" s="78" customFormat="1" ht="12">
      <c r="AL108" s="10"/>
      <c r="AM108" s="10"/>
      <c r="AN108" s="10"/>
      <c r="AO108" s="19"/>
      <c r="AP108" s="29"/>
      <c r="AQ108" s="29"/>
      <c r="AR108" s="29"/>
      <c r="AS108" s="29"/>
      <c r="AT108" s="29"/>
      <c r="AU108" s="29"/>
      <c r="AV108" s="29"/>
      <c r="AW108" s="29"/>
      <c r="AX108" s="29"/>
    </row>
    <row r="109" spans="38:50" s="78" customFormat="1" ht="12">
      <c r="AL109" s="10"/>
      <c r="AM109" s="10"/>
      <c r="AN109" s="10"/>
      <c r="AO109" s="19"/>
      <c r="AP109" s="29"/>
      <c r="AQ109" s="29"/>
      <c r="AR109" s="29"/>
      <c r="AS109" s="29"/>
      <c r="AT109" s="29"/>
      <c r="AU109" s="29"/>
      <c r="AV109" s="29"/>
      <c r="AW109" s="29"/>
      <c r="AX109" s="29"/>
    </row>
    <row r="110" spans="38:50" s="78" customFormat="1" ht="12">
      <c r="AL110" s="10"/>
      <c r="AM110" s="10"/>
      <c r="AN110" s="10"/>
      <c r="AO110" s="19"/>
      <c r="AP110" s="29"/>
      <c r="AQ110" s="29"/>
      <c r="AR110" s="29"/>
      <c r="AS110" s="29"/>
      <c r="AT110" s="29"/>
      <c r="AU110" s="29"/>
      <c r="AV110" s="29"/>
      <c r="AW110" s="29"/>
      <c r="AX110" s="29"/>
    </row>
    <row r="111" spans="38:50" s="78" customFormat="1" ht="12">
      <c r="AL111" s="10"/>
      <c r="AM111" s="10"/>
      <c r="AN111" s="10"/>
      <c r="AO111" s="19"/>
      <c r="AP111" s="29"/>
      <c r="AQ111" s="29"/>
      <c r="AR111" s="29"/>
      <c r="AS111" s="29"/>
      <c r="AT111" s="29"/>
      <c r="AU111" s="29"/>
      <c r="AV111" s="29"/>
      <c r="AW111" s="29"/>
      <c r="AX111" s="29"/>
    </row>
    <row r="112" spans="38:50" s="78" customFormat="1" ht="12">
      <c r="AL112" s="10"/>
      <c r="AM112" s="10"/>
      <c r="AN112" s="10"/>
      <c r="AO112" s="19"/>
      <c r="AP112" s="29"/>
      <c r="AQ112" s="29"/>
      <c r="AR112" s="29"/>
      <c r="AS112" s="29"/>
      <c r="AT112" s="29"/>
      <c r="AU112" s="29"/>
      <c r="AV112" s="29"/>
      <c r="AW112" s="29"/>
      <c r="AX112" s="29"/>
    </row>
    <row r="113" spans="38:50" s="78" customFormat="1" ht="12">
      <c r="AL113" s="10"/>
      <c r="AM113" s="10"/>
      <c r="AN113" s="10"/>
      <c r="AO113" s="19"/>
      <c r="AP113" s="29"/>
      <c r="AQ113" s="29"/>
      <c r="AR113" s="29"/>
      <c r="AS113" s="29"/>
      <c r="AT113" s="29"/>
      <c r="AU113" s="29"/>
      <c r="AV113" s="29"/>
      <c r="AW113" s="29"/>
      <c r="AX113" s="29"/>
    </row>
    <row r="114" spans="38:50" s="78" customFormat="1" ht="12">
      <c r="AL114" s="10"/>
      <c r="AM114" s="10"/>
      <c r="AN114" s="10"/>
      <c r="AO114" s="19"/>
      <c r="AP114" s="29"/>
      <c r="AQ114" s="29"/>
      <c r="AR114" s="29"/>
      <c r="AS114" s="29"/>
      <c r="AT114" s="29"/>
      <c r="AU114" s="29"/>
      <c r="AV114" s="29"/>
      <c r="AW114" s="29"/>
      <c r="AX114" s="29"/>
    </row>
    <row r="115" spans="38:50" s="78" customFormat="1" ht="12">
      <c r="AL115" s="10"/>
      <c r="AM115" s="10"/>
      <c r="AN115" s="10"/>
      <c r="AO115" s="19"/>
      <c r="AP115" s="29"/>
      <c r="AQ115" s="29"/>
      <c r="AR115" s="29"/>
      <c r="AS115" s="29"/>
      <c r="AT115" s="29"/>
      <c r="AU115" s="29"/>
      <c r="AV115" s="29"/>
      <c r="AW115" s="29"/>
      <c r="AX115" s="29"/>
    </row>
    <row r="116" spans="38:50" s="78" customFormat="1" ht="12">
      <c r="AL116" s="10"/>
      <c r="AM116" s="10"/>
      <c r="AN116" s="10"/>
      <c r="AO116" s="19"/>
      <c r="AP116" s="29"/>
      <c r="AQ116" s="29"/>
      <c r="AR116" s="29"/>
      <c r="AS116" s="29"/>
      <c r="AT116" s="29"/>
      <c r="AU116" s="29"/>
      <c r="AV116" s="29"/>
      <c r="AW116" s="29"/>
      <c r="AX116" s="29"/>
    </row>
    <row r="117" spans="38:50" s="78" customFormat="1" ht="12">
      <c r="AL117" s="10"/>
      <c r="AM117" s="10"/>
      <c r="AN117" s="10"/>
      <c r="AO117" s="19"/>
      <c r="AP117" s="29"/>
      <c r="AQ117" s="29"/>
      <c r="AR117" s="29"/>
      <c r="AS117" s="29"/>
      <c r="AT117" s="29"/>
      <c r="AU117" s="29"/>
      <c r="AV117" s="29"/>
      <c r="AW117" s="29"/>
      <c r="AX117" s="29"/>
    </row>
    <row r="118" spans="38:50" s="78" customFormat="1" ht="12">
      <c r="AL118" s="10"/>
      <c r="AM118" s="10"/>
      <c r="AN118" s="10"/>
      <c r="AO118" s="19"/>
      <c r="AP118" s="29"/>
      <c r="AQ118" s="29"/>
      <c r="AR118" s="29"/>
      <c r="AS118" s="29"/>
      <c r="AT118" s="29"/>
      <c r="AU118" s="29"/>
      <c r="AV118" s="29"/>
      <c r="AW118" s="29"/>
      <c r="AX118" s="29"/>
    </row>
    <row r="119" spans="38:50" s="78" customFormat="1" ht="12">
      <c r="AL119" s="10"/>
      <c r="AM119" s="10"/>
      <c r="AN119" s="10"/>
      <c r="AO119" s="19"/>
      <c r="AP119" s="29"/>
      <c r="AQ119" s="29"/>
      <c r="AR119" s="29"/>
      <c r="AS119" s="29"/>
      <c r="AT119" s="29"/>
      <c r="AU119" s="29"/>
      <c r="AV119" s="29"/>
      <c r="AW119" s="29"/>
      <c r="AX119" s="29"/>
    </row>
    <row r="120" spans="38:50" s="78" customFormat="1" ht="12">
      <c r="AL120" s="10"/>
      <c r="AM120" s="10"/>
      <c r="AN120" s="10"/>
      <c r="AO120" s="19"/>
      <c r="AP120" s="29"/>
      <c r="AQ120" s="29"/>
      <c r="AR120" s="29"/>
      <c r="AS120" s="29"/>
      <c r="AT120" s="29"/>
      <c r="AU120" s="29"/>
      <c r="AV120" s="29"/>
      <c r="AW120" s="29"/>
      <c r="AX120" s="29"/>
    </row>
    <row r="121" spans="38:50" s="78" customFormat="1" ht="12">
      <c r="AL121" s="10"/>
      <c r="AM121" s="10"/>
      <c r="AN121" s="10"/>
      <c r="AO121" s="19"/>
      <c r="AP121" s="29"/>
      <c r="AQ121" s="29"/>
      <c r="AR121" s="29"/>
      <c r="AS121" s="29"/>
      <c r="AT121" s="29"/>
      <c r="AU121" s="29"/>
      <c r="AV121" s="29"/>
      <c r="AW121" s="29"/>
      <c r="AX121" s="29"/>
    </row>
    <row r="122" spans="38:50" s="78" customFormat="1" ht="12">
      <c r="AL122" s="10"/>
      <c r="AM122" s="10"/>
      <c r="AN122" s="10"/>
      <c r="AO122" s="19"/>
      <c r="AP122" s="29"/>
      <c r="AQ122" s="29"/>
      <c r="AR122" s="29"/>
      <c r="AS122" s="29"/>
      <c r="AT122" s="29"/>
      <c r="AU122" s="29"/>
      <c r="AV122" s="29"/>
      <c r="AW122" s="29"/>
      <c r="AX122" s="29"/>
    </row>
    <row r="123" spans="38:50" s="78" customFormat="1" ht="12">
      <c r="AL123" s="10"/>
      <c r="AM123" s="10"/>
      <c r="AN123" s="10"/>
      <c r="AO123" s="19"/>
      <c r="AP123" s="29"/>
      <c r="AQ123" s="29"/>
      <c r="AR123" s="29"/>
      <c r="AS123" s="29"/>
      <c r="AT123" s="29"/>
      <c r="AU123" s="29"/>
      <c r="AV123" s="29"/>
      <c r="AW123" s="29"/>
      <c r="AX123" s="29"/>
    </row>
    <row r="124" spans="38:50" s="78" customFormat="1" ht="12">
      <c r="AL124" s="10"/>
      <c r="AM124" s="10"/>
      <c r="AN124" s="10"/>
      <c r="AO124" s="19"/>
      <c r="AP124" s="29"/>
      <c r="AQ124" s="29"/>
      <c r="AR124" s="29"/>
      <c r="AS124" s="29"/>
      <c r="AT124" s="29"/>
      <c r="AU124" s="29"/>
      <c r="AV124" s="29"/>
      <c r="AW124" s="29"/>
      <c r="AX124" s="29"/>
    </row>
    <row r="125" spans="38:50" s="78" customFormat="1" ht="12">
      <c r="AL125" s="10"/>
      <c r="AM125" s="10"/>
      <c r="AN125" s="10"/>
      <c r="AO125" s="19"/>
      <c r="AP125" s="29"/>
      <c r="AQ125" s="29"/>
      <c r="AR125" s="29"/>
      <c r="AS125" s="29"/>
      <c r="AT125" s="29"/>
      <c r="AU125" s="29"/>
      <c r="AV125" s="29"/>
      <c r="AW125" s="29"/>
      <c r="AX125" s="29"/>
    </row>
    <row r="126" spans="38:50" s="78" customFormat="1" ht="12">
      <c r="AL126" s="10"/>
      <c r="AM126" s="10"/>
      <c r="AN126" s="10"/>
      <c r="AO126" s="19"/>
      <c r="AP126" s="29"/>
      <c r="AQ126" s="29"/>
      <c r="AR126" s="29"/>
      <c r="AS126" s="29"/>
      <c r="AT126" s="29"/>
      <c r="AU126" s="29"/>
      <c r="AV126" s="29"/>
      <c r="AW126" s="29"/>
      <c r="AX126" s="29"/>
    </row>
    <row r="127" spans="38:50" s="78" customFormat="1" ht="12">
      <c r="AL127" s="10"/>
      <c r="AM127" s="10"/>
      <c r="AN127" s="10"/>
      <c r="AO127" s="19"/>
      <c r="AP127" s="29"/>
      <c r="AQ127" s="29"/>
      <c r="AR127" s="29"/>
      <c r="AS127" s="29"/>
      <c r="AT127" s="29"/>
      <c r="AU127" s="29"/>
      <c r="AV127" s="29"/>
      <c r="AW127" s="29"/>
      <c r="AX127" s="29"/>
    </row>
    <row r="128" spans="38:50" s="78" customFormat="1" ht="12">
      <c r="AL128" s="10"/>
      <c r="AM128" s="10"/>
      <c r="AN128" s="10"/>
      <c r="AO128" s="19"/>
      <c r="AP128" s="29"/>
      <c r="AQ128" s="29"/>
      <c r="AR128" s="29"/>
      <c r="AS128" s="29"/>
      <c r="AT128" s="29"/>
      <c r="AU128" s="29"/>
      <c r="AV128" s="29"/>
      <c r="AW128" s="29"/>
      <c r="AX128" s="29"/>
    </row>
    <row r="129" spans="38:50" s="78" customFormat="1" ht="12">
      <c r="AL129" s="10"/>
      <c r="AM129" s="10"/>
      <c r="AN129" s="10"/>
      <c r="AO129" s="19"/>
      <c r="AP129" s="29"/>
      <c r="AQ129" s="29"/>
      <c r="AR129" s="29"/>
      <c r="AS129" s="29"/>
      <c r="AT129" s="29"/>
      <c r="AU129" s="29"/>
      <c r="AV129" s="29"/>
      <c r="AW129" s="29"/>
      <c r="AX129" s="29"/>
    </row>
    <row r="130" spans="38:50" s="78" customFormat="1" ht="12">
      <c r="AL130" s="10"/>
      <c r="AM130" s="10"/>
      <c r="AN130" s="10"/>
      <c r="AO130" s="19"/>
      <c r="AP130" s="29"/>
      <c r="AQ130" s="29"/>
      <c r="AR130" s="29"/>
      <c r="AS130" s="29"/>
      <c r="AT130" s="29"/>
      <c r="AU130" s="29"/>
      <c r="AV130" s="29"/>
      <c r="AW130" s="29"/>
      <c r="AX130" s="29"/>
    </row>
    <row r="131" spans="38:50" s="78" customFormat="1" ht="12">
      <c r="AL131" s="10"/>
      <c r="AM131" s="10"/>
      <c r="AN131" s="10"/>
      <c r="AO131" s="19"/>
      <c r="AP131" s="29"/>
      <c r="AQ131" s="29"/>
      <c r="AR131" s="29"/>
      <c r="AS131" s="29"/>
      <c r="AT131" s="29"/>
      <c r="AU131" s="29"/>
      <c r="AV131" s="29"/>
      <c r="AW131" s="29"/>
      <c r="AX131" s="29"/>
    </row>
    <row r="132" spans="38:50" s="78" customFormat="1" ht="12">
      <c r="AL132" s="10"/>
      <c r="AM132" s="10"/>
      <c r="AN132" s="10"/>
      <c r="AO132" s="19"/>
      <c r="AP132" s="29"/>
      <c r="AQ132" s="29"/>
      <c r="AR132" s="29"/>
      <c r="AS132" s="29"/>
      <c r="AT132" s="29"/>
      <c r="AU132" s="29"/>
      <c r="AV132" s="29"/>
      <c r="AW132" s="29"/>
      <c r="AX132" s="29"/>
    </row>
    <row r="133" spans="38:50" s="78" customFormat="1" ht="12">
      <c r="AL133" s="10"/>
      <c r="AM133" s="10"/>
      <c r="AN133" s="10"/>
      <c r="AO133" s="19"/>
      <c r="AP133" s="29"/>
      <c r="AQ133" s="29"/>
      <c r="AR133" s="29"/>
      <c r="AS133" s="29"/>
      <c r="AT133" s="29"/>
      <c r="AU133" s="29"/>
      <c r="AV133" s="29"/>
      <c r="AW133" s="29"/>
      <c r="AX133" s="29"/>
    </row>
    <row r="134" spans="38:50" s="78" customFormat="1" ht="12">
      <c r="AL134" s="10"/>
      <c r="AM134" s="10"/>
      <c r="AN134" s="10"/>
      <c r="AO134" s="19"/>
      <c r="AP134" s="29"/>
      <c r="AQ134" s="29"/>
      <c r="AR134" s="29"/>
      <c r="AS134" s="29"/>
      <c r="AT134" s="29"/>
      <c r="AU134" s="29"/>
      <c r="AV134" s="29"/>
      <c r="AW134" s="29"/>
      <c r="AX134" s="29"/>
    </row>
    <row r="135" spans="38:50" s="78" customFormat="1" ht="12">
      <c r="AL135" s="10"/>
      <c r="AM135" s="10"/>
      <c r="AN135" s="10"/>
      <c r="AO135" s="19"/>
      <c r="AP135" s="29"/>
      <c r="AQ135" s="29"/>
      <c r="AR135" s="29"/>
      <c r="AS135" s="29"/>
      <c r="AT135" s="29"/>
      <c r="AU135" s="29"/>
      <c r="AV135" s="29"/>
      <c r="AW135" s="29"/>
      <c r="AX135" s="29"/>
    </row>
    <row r="136" spans="38:50" s="78" customFormat="1" ht="12">
      <c r="AL136" s="10"/>
      <c r="AM136" s="10"/>
      <c r="AN136" s="10"/>
      <c r="AO136" s="19"/>
      <c r="AP136" s="29"/>
      <c r="AQ136" s="29"/>
      <c r="AR136" s="29"/>
      <c r="AS136" s="29"/>
      <c r="AT136" s="29"/>
      <c r="AU136" s="29"/>
      <c r="AV136" s="29"/>
      <c r="AW136" s="29"/>
      <c r="AX136" s="29"/>
    </row>
    <row r="137" spans="38:50" s="78" customFormat="1" ht="12">
      <c r="AL137" s="10"/>
      <c r="AM137" s="10"/>
      <c r="AN137" s="10"/>
      <c r="AO137" s="19"/>
      <c r="AP137" s="29"/>
      <c r="AQ137" s="29"/>
      <c r="AR137" s="29"/>
      <c r="AS137" s="29"/>
      <c r="AT137" s="29"/>
      <c r="AU137" s="29"/>
      <c r="AV137" s="29"/>
      <c r="AW137" s="29"/>
      <c r="AX137" s="29"/>
    </row>
    <row r="138" spans="38:50" s="78" customFormat="1" ht="12">
      <c r="AL138" s="10"/>
      <c r="AM138" s="10"/>
      <c r="AN138" s="10"/>
      <c r="AO138" s="19"/>
      <c r="AP138" s="29"/>
      <c r="AQ138" s="29"/>
      <c r="AR138" s="29"/>
      <c r="AS138" s="29"/>
      <c r="AT138" s="29"/>
      <c r="AU138" s="29"/>
      <c r="AV138" s="29"/>
      <c r="AW138" s="29"/>
      <c r="AX138" s="29"/>
    </row>
    <row r="139" spans="38:50" s="78" customFormat="1" ht="12">
      <c r="AL139" s="10"/>
      <c r="AM139" s="10"/>
      <c r="AN139" s="10"/>
      <c r="AO139" s="19"/>
      <c r="AP139" s="29"/>
      <c r="AQ139" s="29"/>
      <c r="AR139" s="29"/>
      <c r="AS139" s="29"/>
      <c r="AT139" s="29"/>
      <c r="AU139" s="29"/>
      <c r="AV139" s="29"/>
      <c r="AW139" s="29"/>
      <c r="AX139" s="29"/>
    </row>
    <row r="140" spans="38:50" s="78" customFormat="1" ht="12">
      <c r="AL140" s="10"/>
      <c r="AM140" s="10"/>
      <c r="AN140" s="10"/>
      <c r="AO140" s="19"/>
      <c r="AP140" s="29"/>
      <c r="AQ140" s="29"/>
      <c r="AR140" s="29"/>
      <c r="AS140" s="29"/>
      <c r="AT140" s="29"/>
      <c r="AU140" s="29"/>
      <c r="AV140" s="29"/>
      <c r="AW140" s="29"/>
      <c r="AX140" s="29"/>
    </row>
    <row r="141" spans="38:50" s="78" customFormat="1" ht="12">
      <c r="AL141" s="10"/>
      <c r="AM141" s="10"/>
      <c r="AN141" s="10"/>
      <c r="AO141" s="19"/>
      <c r="AP141" s="29"/>
      <c r="AQ141" s="29"/>
      <c r="AR141" s="29"/>
      <c r="AS141" s="29"/>
      <c r="AT141" s="29"/>
      <c r="AU141" s="29"/>
      <c r="AV141" s="29"/>
      <c r="AW141" s="29"/>
      <c r="AX141" s="29"/>
    </row>
    <row r="142" spans="38:50" s="78" customFormat="1" ht="12">
      <c r="AL142" s="10"/>
      <c r="AM142" s="10"/>
      <c r="AN142" s="10"/>
      <c r="AO142" s="19"/>
      <c r="AP142" s="29"/>
      <c r="AQ142" s="29"/>
      <c r="AR142" s="29"/>
      <c r="AS142" s="29"/>
      <c r="AT142" s="29"/>
      <c r="AU142" s="29"/>
      <c r="AV142" s="29"/>
      <c r="AW142" s="29"/>
      <c r="AX142" s="29"/>
    </row>
    <row r="143" spans="38:50" s="78" customFormat="1" ht="12">
      <c r="AL143" s="10"/>
      <c r="AM143" s="10"/>
      <c r="AN143" s="10"/>
      <c r="AO143" s="19"/>
      <c r="AP143" s="29"/>
      <c r="AQ143" s="29"/>
      <c r="AR143" s="29"/>
      <c r="AS143" s="29"/>
      <c r="AT143" s="29"/>
      <c r="AU143" s="29"/>
      <c r="AV143" s="29"/>
      <c r="AW143" s="29"/>
      <c r="AX143" s="29"/>
    </row>
    <row r="144" spans="38:50" s="78" customFormat="1" ht="12">
      <c r="AL144" s="10"/>
      <c r="AM144" s="10"/>
      <c r="AN144" s="10"/>
      <c r="AO144" s="19"/>
      <c r="AP144" s="29"/>
      <c r="AQ144" s="29"/>
      <c r="AR144" s="29"/>
      <c r="AS144" s="29"/>
      <c r="AT144" s="29"/>
      <c r="AU144" s="29"/>
      <c r="AV144" s="29"/>
      <c r="AW144" s="29"/>
      <c r="AX144" s="29"/>
    </row>
    <row r="145" spans="38:50" s="78" customFormat="1" ht="12">
      <c r="AL145" s="10"/>
      <c r="AM145" s="10"/>
      <c r="AN145" s="10"/>
      <c r="AO145" s="19"/>
      <c r="AP145" s="29"/>
      <c r="AQ145" s="29"/>
      <c r="AR145" s="29"/>
      <c r="AS145" s="29"/>
      <c r="AT145" s="29"/>
      <c r="AU145" s="29"/>
      <c r="AV145" s="29"/>
      <c r="AW145" s="29"/>
      <c r="AX145" s="29"/>
    </row>
    <row r="146" spans="38:50" s="78" customFormat="1" ht="12">
      <c r="AL146" s="10"/>
      <c r="AM146" s="10"/>
      <c r="AN146" s="10"/>
      <c r="AO146" s="19"/>
      <c r="AP146" s="29"/>
      <c r="AQ146" s="29"/>
      <c r="AR146" s="29"/>
      <c r="AS146" s="29"/>
      <c r="AT146" s="29"/>
      <c r="AU146" s="29"/>
      <c r="AV146" s="29"/>
      <c r="AW146" s="29"/>
      <c r="AX146" s="29"/>
    </row>
    <row r="147" spans="38:50" s="78" customFormat="1" ht="12">
      <c r="AL147" s="10"/>
      <c r="AM147" s="10"/>
      <c r="AN147" s="10"/>
      <c r="AO147" s="19"/>
      <c r="AP147" s="29"/>
      <c r="AQ147" s="29"/>
      <c r="AR147" s="29"/>
      <c r="AS147" s="29"/>
      <c r="AT147" s="29"/>
      <c r="AU147" s="29"/>
      <c r="AV147" s="29"/>
      <c r="AW147" s="29"/>
      <c r="AX147" s="29"/>
    </row>
    <row r="148" spans="38:50" s="78" customFormat="1" ht="12">
      <c r="AL148" s="10"/>
      <c r="AM148" s="10"/>
      <c r="AN148" s="10"/>
      <c r="AO148" s="19"/>
      <c r="AP148" s="29"/>
      <c r="AQ148" s="29"/>
      <c r="AR148" s="29"/>
      <c r="AS148" s="29"/>
      <c r="AT148" s="29"/>
      <c r="AU148" s="29"/>
      <c r="AV148" s="29"/>
      <c r="AW148" s="29"/>
      <c r="AX148" s="29"/>
    </row>
    <row r="149" spans="38:50" s="78" customFormat="1" ht="12">
      <c r="AL149" s="10"/>
      <c r="AM149" s="10"/>
      <c r="AN149" s="10"/>
      <c r="AO149" s="19"/>
      <c r="AP149" s="29"/>
      <c r="AQ149" s="29"/>
      <c r="AR149" s="29"/>
      <c r="AS149" s="29"/>
      <c r="AT149" s="29"/>
      <c r="AU149" s="29"/>
      <c r="AV149" s="29"/>
      <c r="AW149" s="29"/>
      <c r="AX149" s="29"/>
    </row>
    <row r="150" spans="38:50" s="78" customFormat="1" ht="12">
      <c r="AL150" s="10"/>
      <c r="AM150" s="10"/>
      <c r="AN150" s="10"/>
      <c r="AO150" s="19"/>
      <c r="AP150" s="29"/>
      <c r="AQ150" s="29"/>
      <c r="AR150" s="29"/>
      <c r="AS150" s="29"/>
      <c r="AT150" s="29"/>
      <c r="AU150" s="29"/>
      <c r="AV150" s="29"/>
      <c r="AW150" s="29"/>
      <c r="AX150" s="29"/>
    </row>
    <row r="151" spans="38:50" s="78" customFormat="1" ht="12">
      <c r="AL151" s="10"/>
      <c r="AM151" s="10"/>
      <c r="AN151" s="10"/>
      <c r="AO151" s="19"/>
      <c r="AP151" s="29"/>
      <c r="AQ151" s="29"/>
      <c r="AR151" s="29"/>
      <c r="AS151" s="29"/>
      <c r="AT151" s="29"/>
      <c r="AU151" s="29"/>
      <c r="AV151" s="29"/>
      <c r="AW151" s="29"/>
      <c r="AX151" s="29"/>
    </row>
    <row r="152" spans="38:50" s="78" customFormat="1" ht="12">
      <c r="AL152" s="10"/>
      <c r="AM152" s="10"/>
      <c r="AN152" s="10"/>
      <c r="AO152" s="19"/>
      <c r="AP152" s="29"/>
      <c r="AQ152" s="29"/>
      <c r="AR152" s="29"/>
      <c r="AS152" s="29"/>
      <c r="AT152" s="29"/>
      <c r="AU152" s="29"/>
      <c r="AV152" s="29"/>
      <c r="AW152" s="29"/>
      <c r="AX152" s="29"/>
    </row>
    <row r="153" spans="38:50" s="78" customFormat="1" ht="12">
      <c r="AL153" s="10"/>
      <c r="AM153" s="10"/>
      <c r="AN153" s="10"/>
      <c r="AO153" s="19"/>
      <c r="AP153" s="29"/>
      <c r="AQ153" s="29"/>
      <c r="AR153" s="29"/>
      <c r="AS153" s="29"/>
      <c r="AT153" s="29"/>
      <c r="AU153" s="29"/>
      <c r="AV153" s="29"/>
      <c r="AW153" s="29"/>
      <c r="AX153" s="29"/>
    </row>
    <row r="154" spans="38:50" s="78" customFormat="1" ht="12">
      <c r="AL154" s="10"/>
      <c r="AM154" s="10"/>
      <c r="AN154" s="10"/>
      <c r="AO154" s="19"/>
      <c r="AP154" s="29"/>
      <c r="AQ154" s="29"/>
      <c r="AR154" s="29"/>
      <c r="AS154" s="29"/>
      <c r="AT154" s="29"/>
      <c r="AU154" s="29"/>
      <c r="AV154" s="29"/>
      <c r="AW154" s="29"/>
      <c r="AX154" s="29"/>
    </row>
    <row r="155" spans="38:50" s="78" customFormat="1" ht="12">
      <c r="AL155" s="10"/>
      <c r="AM155" s="10"/>
      <c r="AN155" s="10"/>
      <c r="AO155" s="19"/>
      <c r="AP155" s="29"/>
      <c r="AQ155" s="29"/>
      <c r="AR155" s="29"/>
      <c r="AS155" s="29"/>
      <c r="AT155" s="29"/>
      <c r="AU155" s="29"/>
      <c r="AV155" s="29"/>
      <c r="AW155" s="29"/>
      <c r="AX155" s="29"/>
    </row>
    <row r="156" spans="38:50" s="78" customFormat="1" ht="12">
      <c r="AL156" s="10"/>
      <c r="AM156" s="10"/>
      <c r="AN156" s="10"/>
      <c r="AO156" s="19"/>
      <c r="AP156" s="29"/>
      <c r="AQ156" s="29"/>
      <c r="AR156" s="29"/>
      <c r="AS156" s="29"/>
      <c r="AT156" s="29"/>
      <c r="AU156" s="29"/>
      <c r="AV156" s="29"/>
      <c r="AW156" s="29"/>
      <c r="AX156" s="29"/>
    </row>
    <row r="157" spans="38:50" s="78" customFormat="1" ht="12">
      <c r="AL157" s="10"/>
      <c r="AM157" s="10"/>
      <c r="AN157" s="10"/>
      <c r="AO157" s="19"/>
      <c r="AP157" s="29"/>
      <c r="AQ157" s="29"/>
      <c r="AR157" s="29"/>
      <c r="AS157" s="29"/>
      <c r="AT157" s="29"/>
      <c r="AU157" s="29"/>
      <c r="AV157" s="29"/>
      <c r="AW157" s="29"/>
      <c r="AX157" s="29"/>
    </row>
    <row r="158" spans="38:50" s="78" customFormat="1" ht="12">
      <c r="AL158" s="10"/>
      <c r="AM158" s="10"/>
      <c r="AN158" s="10"/>
      <c r="AO158" s="19"/>
      <c r="AP158" s="29"/>
      <c r="AQ158" s="29"/>
      <c r="AR158" s="29"/>
      <c r="AS158" s="29"/>
      <c r="AT158" s="29"/>
      <c r="AU158" s="29"/>
      <c r="AV158" s="29"/>
      <c r="AW158" s="29"/>
      <c r="AX158" s="29"/>
    </row>
    <row r="159" spans="38:50" s="78" customFormat="1" ht="12">
      <c r="AL159" s="10"/>
      <c r="AM159" s="10"/>
      <c r="AN159" s="10"/>
      <c r="AO159" s="19"/>
      <c r="AP159" s="29"/>
      <c r="AQ159" s="29"/>
      <c r="AR159" s="29"/>
      <c r="AS159" s="29"/>
      <c r="AT159" s="29"/>
      <c r="AU159" s="29"/>
      <c r="AV159" s="29"/>
      <c r="AW159" s="29"/>
      <c r="AX159" s="29"/>
    </row>
    <row r="160" spans="38:50" s="78" customFormat="1" ht="12">
      <c r="AL160" s="10"/>
      <c r="AM160" s="10"/>
      <c r="AN160" s="10"/>
      <c r="AO160" s="19"/>
      <c r="AP160" s="29"/>
      <c r="AQ160" s="29"/>
      <c r="AR160" s="29"/>
      <c r="AS160" s="29"/>
      <c r="AT160" s="29"/>
      <c r="AU160" s="29"/>
      <c r="AV160" s="29"/>
      <c r="AW160" s="29"/>
      <c r="AX160" s="29"/>
    </row>
    <row r="161" spans="38:50" s="78" customFormat="1" ht="12">
      <c r="AL161" s="10"/>
      <c r="AM161" s="10"/>
      <c r="AN161" s="10"/>
      <c r="AO161" s="19"/>
      <c r="AP161" s="29"/>
      <c r="AQ161" s="29"/>
      <c r="AR161" s="29"/>
      <c r="AS161" s="29"/>
      <c r="AT161" s="29"/>
      <c r="AU161" s="29"/>
      <c r="AV161" s="29"/>
      <c r="AW161" s="29"/>
      <c r="AX161" s="29"/>
    </row>
    <row r="162" spans="38:50" s="78" customFormat="1" ht="12">
      <c r="AL162" s="10"/>
      <c r="AM162" s="10"/>
      <c r="AN162" s="10"/>
      <c r="AO162" s="19"/>
      <c r="AP162" s="29"/>
      <c r="AQ162" s="29"/>
      <c r="AR162" s="29"/>
      <c r="AS162" s="29"/>
      <c r="AT162" s="29"/>
      <c r="AU162" s="29"/>
      <c r="AV162" s="29"/>
      <c r="AW162" s="29"/>
      <c r="AX162" s="29"/>
    </row>
    <row r="163" spans="38:50" s="78" customFormat="1" ht="12">
      <c r="AL163" s="10"/>
      <c r="AM163" s="10"/>
      <c r="AN163" s="10"/>
      <c r="AO163" s="19"/>
      <c r="AP163" s="29"/>
      <c r="AQ163" s="29"/>
      <c r="AR163" s="29"/>
      <c r="AS163" s="29"/>
      <c r="AT163" s="29"/>
      <c r="AU163" s="29"/>
      <c r="AV163" s="29"/>
      <c r="AW163" s="29"/>
      <c r="AX163" s="29"/>
    </row>
    <row r="164" spans="38:50" s="78" customFormat="1" ht="12">
      <c r="AL164" s="10"/>
      <c r="AM164" s="10"/>
      <c r="AN164" s="10"/>
      <c r="AO164" s="19"/>
      <c r="AP164" s="29"/>
      <c r="AQ164" s="29"/>
      <c r="AR164" s="29"/>
      <c r="AS164" s="29"/>
      <c r="AT164" s="29"/>
      <c r="AU164" s="29"/>
      <c r="AV164" s="29"/>
      <c r="AW164" s="29"/>
      <c r="AX164" s="29"/>
    </row>
    <row r="165" spans="38:50" s="78" customFormat="1" ht="12">
      <c r="AL165" s="10"/>
      <c r="AM165" s="10"/>
      <c r="AN165" s="10"/>
      <c r="AO165" s="19"/>
      <c r="AP165" s="29"/>
      <c r="AQ165" s="29"/>
      <c r="AR165" s="29"/>
      <c r="AS165" s="29"/>
      <c r="AT165" s="29"/>
      <c r="AU165" s="29"/>
      <c r="AV165" s="29"/>
      <c r="AW165" s="29"/>
      <c r="AX165" s="29"/>
    </row>
    <row r="166" spans="38:50" s="78" customFormat="1" ht="12">
      <c r="AL166" s="10"/>
      <c r="AM166" s="10"/>
      <c r="AN166" s="10"/>
      <c r="AO166" s="19"/>
      <c r="AP166" s="29"/>
      <c r="AQ166" s="29"/>
      <c r="AR166" s="29"/>
      <c r="AS166" s="29"/>
      <c r="AT166" s="29"/>
      <c r="AU166" s="29"/>
      <c r="AV166" s="29"/>
      <c r="AW166" s="29"/>
      <c r="AX166" s="29"/>
    </row>
    <row r="167" spans="38:50" s="78" customFormat="1" ht="12">
      <c r="AL167" s="10"/>
      <c r="AM167" s="10"/>
      <c r="AN167" s="10"/>
      <c r="AO167" s="19"/>
      <c r="AP167" s="29"/>
      <c r="AQ167" s="29"/>
      <c r="AR167" s="29"/>
      <c r="AS167" s="29"/>
      <c r="AT167" s="29"/>
      <c r="AU167" s="29"/>
      <c r="AV167" s="29"/>
      <c r="AW167" s="29"/>
      <c r="AX167" s="29"/>
    </row>
    <row r="168" spans="38:50" s="78" customFormat="1" ht="12">
      <c r="AL168" s="10"/>
      <c r="AM168" s="10"/>
      <c r="AN168" s="10"/>
      <c r="AO168" s="19"/>
      <c r="AP168" s="29"/>
      <c r="AQ168" s="29"/>
      <c r="AR168" s="29"/>
      <c r="AS168" s="29"/>
      <c r="AT168" s="29"/>
      <c r="AU168" s="29"/>
      <c r="AV168" s="29"/>
      <c r="AW168" s="29"/>
      <c r="AX168" s="29"/>
    </row>
    <row r="169" spans="38:50" s="78" customFormat="1" ht="12">
      <c r="AL169" s="10"/>
      <c r="AM169" s="10"/>
      <c r="AN169" s="10"/>
      <c r="AO169" s="19"/>
      <c r="AP169" s="29"/>
      <c r="AQ169" s="29"/>
      <c r="AR169" s="29"/>
      <c r="AS169" s="29"/>
      <c r="AT169" s="29"/>
      <c r="AU169" s="29"/>
      <c r="AV169" s="29"/>
      <c r="AW169" s="29"/>
      <c r="AX169" s="29"/>
    </row>
    <row r="170" spans="38:50" s="78" customFormat="1" ht="12">
      <c r="AL170" s="10"/>
      <c r="AM170" s="10"/>
      <c r="AN170" s="10"/>
      <c r="AO170" s="19"/>
      <c r="AP170" s="29"/>
      <c r="AQ170" s="29"/>
      <c r="AR170" s="29"/>
      <c r="AS170" s="29"/>
      <c r="AT170" s="29"/>
      <c r="AU170" s="29"/>
      <c r="AV170" s="29"/>
      <c r="AW170" s="29"/>
      <c r="AX170" s="29"/>
    </row>
    <row r="171" spans="38:50" s="78" customFormat="1" ht="12">
      <c r="AL171" s="10"/>
      <c r="AM171" s="10"/>
      <c r="AN171" s="10"/>
      <c r="AO171" s="19"/>
      <c r="AP171" s="29"/>
      <c r="AQ171" s="29"/>
      <c r="AR171" s="29"/>
      <c r="AS171" s="29"/>
      <c r="AT171" s="29"/>
      <c r="AU171" s="29"/>
      <c r="AV171" s="29"/>
      <c r="AW171" s="29"/>
      <c r="AX171" s="29"/>
    </row>
    <row r="172" spans="38:50" s="78" customFormat="1" ht="12">
      <c r="AL172" s="10"/>
      <c r="AM172" s="10"/>
      <c r="AN172" s="10"/>
      <c r="AO172" s="19"/>
      <c r="AP172" s="29"/>
      <c r="AQ172" s="29"/>
      <c r="AR172" s="29"/>
      <c r="AS172" s="29"/>
      <c r="AT172" s="29"/>
      <c r="AU172" s="29"/>
      <c r="AV172" s="29"/>
      <c r="AW172" s="29"/>
      <c r="AX172" s="29"/>
    </row>
    <row r="173" spans="38:50" s="78" customFormat="1" ht="12">
      <c r="AL173" s="10"/>
      <c r="AM173" s="10"/>
      <c r="AN173" s="10"/>
      <c r="AO173" s="19"/>
      <c r="AP173" s="29"/>
      <c r="AQ173" s="29"/>
      <c r="AR173" s="29"/>
      <c r="AS173" s="29"/>
      <c r="AT173" s="29"/>
      <c r="AU173" s="29"/>
      <c r="AV173" s="29"/>
      <c r="AW173" s="29"/>
      <c r="AX173" s="29"/>
    </row>
    <row r="174" spans="38:50" s="78" customFormat="1" ht="12">
      <c r="AL174" s="10"/>
      <c r="AM174" s="10"/>
      <c r="AN174" s="10"/>
      <c r="AO174" s="19"/>
      <c r="AP174" s="29"/>
      <c r="AQ174" s="29"/>
      <c r="AR174" s="29"/>
      <c r="AS174" s="29"/>
      <c r="AT174" s="29"/>
      <c r="AU174" s="29"/>
      <c r="AV174" s="29"/>
      <c r="AW174" s="29"/>
      <c r="AX174" s="29"/>
    </row>
    <row r="175" spans="38:50" s="78" customFormat="1" ht="12">
      <c r="AL175" s="10"/>
      <c r="AM175" s="10"/>
      <c r="AN175" s="10"/>
      <c r="AO175" s="19"/>
      <c r="AP175" s="29"/>
      <c r="AQ175" s="29"/>
      <c r="AR175" s="29"/>
      <c r="AS175" s="29"/>
      <c r="AT175" s="29"/>
      <c r="AU175" s="29"/>
      <c r="AV175" s="29"/>
      <c r="AW175" s="29"/>
      <c r="AX175" s="29"/>
    </row>
    <row r="176" spans="38:50" s="78" customFormat="1" ht="12">
      <c r="AL176" s="10"/>
      <c r="AM176" s="10"/>
      <c r="AN176" s="10"/>
      <c r="AO176" s="19"/>
      <c r="AP176" s="29"/>
      <c r="AQ176" s="29"/>
      <c r="AR176" s="29"/>
      <c r="AS176" s="29"/>
      <c r="AT176" s="29"/>
      <c r="AU176" s="29"/>
      <c r="AV176" s="29"/>
      <c r="AW176" s="29"/>
      <c r="AX176" s="29"/>
    </row>
    <row r="177" spans="38:50" s="78" customFormat="1" ht="12">
      <c r="AL177" s="10"/>
      <c r="AM177" s="10"/>
      <c r="AN177" s="10"/>
      <c r="AO177" s="19"/>
      <c r="AP177" s="29"/>
      <c r="AQ177" s="29"/>
      <c r="AR177" s="29"/>
      <c r="AS177" s="29"/>
      <c r="AT177" s="29"/>
      <c r="AU177" s="29"/>
      <c r="AV177" s="29"/>
      <c r="AW177" s="29"/>
      <c r="AX177" s="29"/>
    </row>
    <row r="178" spans="38:50" s="78" customFormat="1" ht="12">
      <c r="AL178" s="10"/>
      <c r="AM178" s="10"/>
      <c r="AN178" s="10"/>
      <c r="AO178" s="19"/>
      <c r="AP178" s="29"/>
      <c r="AQ178" s="29"/>
      <c r="AR178" s="29"/>
      <c r="AS178" s="29"/>
      <c r="AT178" s="29"/>
      <c r="AU178" s="29"/>
      <c r="AV178" s="29"/>
      <c r="AW178" s="29"/>
      <c r="AX178" s="29"/>
    </row>
    <row r="179" spans="38:50" s="78" customFormat="1" ht="12">
      <c r="AL179" s="10"/>
      <c r="AM179" s="10"/>
      <c r="AN179" s="10"/>
      <c r="AO179" s="19"/>
      <c r="AP179" s="29"/>
      <c r="AQ179" s="29"/>
      <c r="AR179" s="29"/>
      <c r="AS179" s="29"/>
      <c r="AT179" s="29"/>
      <c r="AU179" s="29"/>
      <c r="AV179" s="29"/>
      <c r="AW179" s="29"/>
      <c r="AX179" s="29"/>
    </row>
    <row r="180" spans="38:50" s="78" customFormat="1" ht="12">
      <c r="AL180" s="10"/>
      <c r="AM180" s="10"/>
      <c r="AN180" s="10"/>
      <c r="AO180" s="19"/>
      <c r="AP180" s="29"/>
      <c r="AQ180" s="29"/>
      <c r="AR180" s="29"/>
      <c r="AS180" s="29"/>
      <c r="AT180" s="29"/>
      <c r="AU180" s="29"/>
      <c r="AV180" s="29"/>
      <c r="AW180" s="29"/>
      <c r="AX180" s="29"/>
    </row>
    <row r="181" spans="38:50" s="78" customFormat="1" ht="12">
      <c r="AL181" s="10"/>
      <c r="AM181" s="10"/>
      <c r="AN181" s="10"/>
      <c r="AO181" s="19"/>
      <c r="AP181" s="29"/>
      <c r="AQ181" s="29"/>
      <c r="AR181" s="29"/>
      <c r="AS181" s="29"/>
      <c r="AT181" s="29"/>
      <c r="AU181" s="29"/>
      <c r="AV181" s="29"/>
      <c r="AW181" s="29"/>
      <c r="AX181" s="29"/>
    </row>
    <row r="182" spans="38:50" s="78" customFormat="1" ht="12">
      <c r="AL182" s="10"/>
      <c r="AM182" s="10"/>
      <c r="AN182" s="10"/>
      <c r="AO182" s="19"/>
      <c r="AP182" s="29"/>
      <c r="AQ182" s="29"/>
      <c r="AR182" s="29"/>
      <c r="AS182" s="29"/>
      <c r="AT182" s="29"/>
      <c r="AU182" s="29"/>
      <c r="AV182" s="29"/>
      <c r="AW182" s="29"/>
      <c r="AX182" s="29"/>
    </row>
    <row r="183" spans="38:50" s="78" customFormat="1" ht="12">
      <c r="AL183" s="10"/>
      <c r="AM183" s="10"/>
      <c r="AN183" s="10"/>
      <c r="AO183" s="19"/>
      <c r="AP183" s="29"/>
      <c r="AQ183" s="29"/>
      <c r="AR183" s="29"/>
      <c r="AS183" s="29"/>
      <c r="AT183" s="29"/>
      <c r="AU183" s="29"/>
      <c r="AV183" s="29"/>
      <c r="AW183" s="29"/>
      <c r="AX183" s="29"/>
    </row>
    <row r="184" spans="38:50" s="78" customFormat="1" ht="12">
      <c r="AL184" s="10"/>
      <c r="AM184" s="10"/>
      <c r="AN184" s="10"/>
      <c r="AO184" s="19"/>
      <c r="AP184" s="29"/>
      <c r="AQ184" s="29"/>
      <c r="AR184" s="29"/>
      <c r="AS184" s="29"/>
      <c r="AT184" s="29"/>
      <c r="AU184" s="29"/>
      <c r="AV184" s="29"/>
      <c r="AW184" s="29"/>
      <c r="AX184" s="29"/>
    </row>
    <row r="185" spans="38:50" s="78" customFormat="1" ht="12">
      <c r="AL185" s="10"/>
      <c r="AM185" s="10"/>
      <c r="AN185" s="10"/>
      <c r="AO185" s="19"/>
      <c r="AP185" s="29"/>
      <c r="AQ185" s="29"/>
      <c r="AR185" s="29"/>
      <c r="AS185" s="29"/>
      <c r="AT185" s="29"/>
      <c r="AU185" s="29"/>
      <c r="AV185" s="29"/>
      <c r="AW185" s="29"/>
      <c r="AX185" s="29"/>
    </row>
    <row r="186" spans="38:50" s="78" customFormat="1" ht="12">
      <c r="AL186" s="10"/>
      <c r="AM186" s="10"/>
      <c r="AN186" s="10"/>
      <c r="AO186" s="19"/>
      <c r="AP186" s="29"/>
      <c r="AQ186" s="29"/>
      <c r="AR186" s="29"/>
      <c r="AS186" s="29"/>
      <c r="AT186" s="29"/>
      <c r="AU186" s="29"/>
      <c r="AV186" s="29"/>
      <c r="AW186" s="29"/>
      <c r="AX186" s="29"/>
    </row>
    <row r="187" spans="38:50" s="78" customFormat="1" ht="12">
      <c r="AL187" s="10"/>
      <c r="AM187" s="10"/>
      <c r="AN187" s="10"/>
      <c r="AO187" s="19"/>
      <c r="AP187" s="29"/>
      <c r="AQ187" s="29"/>
      <c r="AR187" s="29"/>
      <c r="AS187" s="29"/>
      <c r="AT187" s="29"/>
      <c r="AU187" s="29"/>
      <c r="AV187" s="29"/>
      <c r="AW187" s="29"/>
      <c r="AX187" s="29"/>
    </row>
    <row r="188" spans="38:50" s="78" customFormat="1" ht="12">
      <c r="AL188" s="10"/>
      <c r="AM188" s="10"/>
      <c r="AN188" s="10"/>
      <c r="AO188" s="19"/>
      <c r="AP188" s="29"/>
      <c r="AQ188" s="29"/>
      <c r="AR188" s="29"/>
      <c r="AS188" s="29"/>
      <c r="AT188" s="29"/>
      <c r="AU188" s="29"/>
      <c r="AV188" s="29"/>
      <c r="AW188" s="29"/>
      <c r="AX188" s="29"/>
    </row>
    <row r="189" spans="38:50" s="78" customFormat="1" ht="12">
      <c r="AL189" s="10"/>
      <c r="AM189" s="10"/>
      <c r="AN189" s="10"/>
      <c r="AO189" s="19"/>
      <c r="AP189" s="29"/>
      <c r="AQ189" s="29"/>
      <c r="AR189" s="29"/>
      <c r="AS189" s="29"/>
      <c r="AT189" s="29"/>
      <c r="AU189" s="29"/>
      <c r="AV189" s="29"/>
      <c r="AW189" s="29"/>
      <c r="AX189" s="29"/>
    </row>
    <row r="190" spans="38:50" s="78" customFormat="1" ht="12">
      <c r="AL190" s="10"/>
      <c r="AM190" s="10"/>
      <c r="AN190" s="10"/>
      <c r="AO190" s="19"/>
      <c r="AP190" s="29"/>
      <c r="AQ190" s="29"/>
      <c r="AR190" s="29"/>
      <c r="AS190" s="29"/>
      <c r="AT190" s="29"/>
      <c r="AU190" s="29"/>
      <c r="AV190" s="29"/>
      <c r="AW190" s="29"/>
      <c r="AX190" s="29"/>
    </row>
    <row r="191" spans="38:50" s="78" customFormat="1" ht="12">
      <c r="AL191" s="10"/>
      <c r="AM191" s="10"/>
      <c r="AN191" s="10"/>
      <c r="AO191" s="19"/>
      <c r="AP191" s="29"/>
      <c r="AQ191" s="29"/>
      <c r="AR191" s="29"/>
      <c r="AS191" s="29"/>
      <c r="AT191" s="29"/>
      <c r="AU191" s="29"/>
      <c r="AV191" s="29"/>
      <c r="AW191" s="29"/>
      <c r="AX191" s="29"/>
    </row>
    <row r="192" spans="38:50" s="78" customFormat="1" ht="12">
      <c r="AL192" s="10"/>
      <c r="AM192" s="10"/>
      <c r="AN192" s="10"/>
      <c r="AO192" s="19"/>
      <c r="AP192" s="29"/>
      <c r="AQ192" s="29"/>
      <c r="AR192" s="29"/>
      <c r="AS192" s="29"/>
      <c r="AT192" s="29"/>
      <c r="AU192" s="29"/>
      <c r="AV192" s="29"/>
      <c r="AW192" s="29"/>
      <c r="AX192" s="29"/>
    </row>
    <row r="193" spans="38:50" s="78" customFormat="1" ht="12">
      <c r="AL193" s="10"/>
      <c r="AM193" s="10"/>
      <c r="AN193" s="10"/>
      <c r="AO193" s="19"/>
      <c r="AP193" s="29"/>
      <c r="AQ193" s="29"/>
      <c r="AR193" s="29"/>
      <c r="AS193" s="29"/>
      <c r="AT193" s="29"/>
      <c r="AU193" s="29"/>
      <c r="AV193" s="29"/>
      <c r="AW193" s="29"/>
      <c r="AX193" s="29"/>
    </row>
    <row r="194" spans="38:50" s="78" customFormat="1" ht="12">
      <c r="AL194" s="10"/>
      <c r="AM194" s="10"/>
      <c r="AN194" s="10"/>
      <c r="AO194" s="19"/>
      <c r="AP194" s="29"/>
      <c r="AQ194" s="29"/>
      <c r="AR194" s="29"/>
      <c r="AS194" s="29"/>
      <c r="AT194" s="29"/>
      <c r="AU194" s="29"/>
      <c r="AV194" s="29"/>
      <c r="AW194" s="29"/>
      <c r="AX194" s="29"/>
    </row>
    <row r="195" spans="38:50" s="78" customFormat="1" ht="12">
      <c r="AL195" s="10"/>
      <c r="AM195" s="10"/>
      <c r="AN195" s="10"/>
      <c r="AO195" s="19"/>
      <c r="AP195" s="29"/>
      <c r="AQ195" s="29"/>
      <c r="AR195" s="29"/>
      <c r="AS195" s="29"/>
      <c r="AT195" s="29"/>
      <c r="AU195" s="29"/>
      <c r="AV195" s="29"/>
      <c r="AW195" s="29"/>
      <c r="AX195" s="29"/>
    </row>
    <row r="196" spans="38:50" s="78" customFormat="1" ht="12">
      <c r="AL196" s="10"/>
      <c r="AM196" s="10"/>
      <c r="AN196" s="10"/>
      <c r="AO196" s="19"/>
      <c r="AP196" s="29"/>
      <c r="AQ196" s="29"/>
      <c r="AR196" s="29"/>
      <c r="AS196" s="29"/>
      <c r="AT196" s="29"/>
      <c r="AU196" s="29"/>
      <c r="AV196" s="29"/>
      <c r="AW196" s="29"/>
      <c r="AX196" s="29"/>
    </row>
    <row r="197" spans="38:50" s="78" customFormat="1" ht="12">
      <c r="AL197" s="10"/>
      <c r="AM197" s="10"/>
      <c r="AN197" s="10"/>
      <c r="AO197" s="19"/>
      <c r="AP197" s="29"/>
      <c r="AQ197" s="29"/>
      <c r="AR197" s="29"/>
      <c r="AS197" s="29"/>
      <c r="AT197" s="29"/>
      <c r="AU197" s="29"/>
      <c r="AV197" s="29"/>
      <c r="AW197" s="29"/>
      <c r="AX197" s="29"/>
    </row>
    <row r="198" spans="38:50" s="78" customFormat="1" ht="12">
      <c r="AL198" s="10"/>
      <c r="AM198" s="10"/>
      <c r="AN198" s="10"/>
      <c r="AO198" s="19"/>
      <c r="AP198" s="29"/>
      <c r="AQ198" s="29"/>
      <c r="AR198" s="29"/>
      <c r="AS198" s="29"/>
      <c r="AT198" s="29"/>
      <c r="AU198" s="29"/>
      <c r="AV198" s="29"/>
      <c r="AW198" s="29"/>
      <c r="AX198" s="29"/>
    </row>
    <row r="199" spans="38:50" s="78" customFormat="1" ht="12">
      <c r="AL199" s="10"/>
      <c r="AM199" s="10"/>
      <c r="AN199" s="10"/>
      <c r="AO199" s="19"/>
      <c r="AP199" s="29"/>
      <c r="AQ199" s="29"/>
      <c r="AR199" s="29"/>
      <c r="AS199" s="29"/>
      <c r="AT199" s="29"/>
      <c r="AU199" s="29"/>
      <c r="AV199" s="29"/>
      <c r="AW199" s="29"/>
      <c r="AX199" s="29"/>
    </row>
    <row r="200" spans="38:50" s="78" customFormat="1" ht="12">
      <c r="AL200" s="10"/>
      <c r="AM200" s="10"/>
      <c r="AN200" s="10"/>
      <c r="AO200" s="19"/>
      <c r="AP200" s="29"/>
      <c r="AQ200" s="29"/>
      <c r="AR200" s="29"/>
      <c r="AS200" s="29"/>
      <c r="AT200" s="29"/>
      <c r="AU200" s="29"/>
      <c r="AV200" s="29"/>
      <c r="AW200" s="29"/>
      <c r="AX200" s="29"/>
    </row>
    <row r="201" spans="38:50" s="78" customFormat="1" ht="12">
      <c r="AL201" s="10"/>
      <c r="AM201" s="10"/>
      <c r="AN201" s="10"/>
      <c r="AO201" s="19"/>
      <c r="AP201" s="29"/>
      <c r="AQ201" s="29"/>
      <c r="AR201" s="29"/>
      <c r="AS201" s="29"/>
      <c r="AT201" s="29"/>
      <c r="AU201" s="29"/>
      <c r="AV201" s="29"/>
      <c r="AW201" s="29"/>
      <c r="AX201" s="29"/>
    </row>
    <row r="202" spans="38:50" s="78" customFormat="1" ht="12">
      <c r="AL202" s="10"/>
      <c r="AM202" s="10"/>
      <c r="AN202" s="10"/>
      <c r="AO202" s="19"/>
      <c r="AP202" s="29"/>
      <c r="AQ202" s="29"/>
      <c r="AR202" s="29"/>
      <c r="AS202" s="29"/>
      <c r="AT202" s="29"/>
      <c r="AU202" s="29"/>
      <c r="AV202" s="29"/>
      <c r="AW202" s="29"/>
      <c r="AX202" s="29"/>
    </row>
    <row r="203" spans="38:50" s="78" customFormat="1" ht="12">
      <c r="AL203" s="10"/>
      <c r="AM203" s="10"/>
      <c r="AN203" s="10"/>
      <c r="AO203" s="19"/>
      <c r="AP203" s="29"/>
      <c r="AQ203" s="29"/>
      <c r="AR203" s="29"/>
      <c r="AS203" s="29"/>
      <c r="AT203" s="29"/>
      <c r="AU203" s="29"/>
      <c r="AV203" s="29"/>
      <c r="AW203" s="29"/>
      <c r="AX203" s="29"/>
    </row>
    <row r="204" spans="38:50" s="78" customFormat="1" ht="12">
      <c r="AL204" s="10"/>
      <c r="AM204" s="10"/>
      <c r="AN204" s="10"/>
      <c r="AO204" s="19"/>
      <c r="AP204" s="29"/>
      <c r="AQ204" s="29"/>
      <c r="AR204" s="29"/>
      <c r="AS204" s="29"/>
      <c r="AT204" s="29"/>
      <c r="AU204" s="29"/>
      <c r="AV204" s="29"/>
      <c r="AW204" s="29"/>
      <c r="AX204" s="29"/>
    </row>
    <row r="205" spans="38:50" s="78" customFormat="1" ht="12">
      <c r="AL205" s="10"/>
      <c r="AM205" s="10"/>
      <c r="AN205" s="10"/>
      <c r="AO205" s="19"/>
      <c r="AP205" s="29"/>
      <c r="AQ205" s="29"/>
      <c r="AR205" s="29"/>
      <c r="AS205" s="29"/>
      <c r="AT205" s="29"/>
      <c r="AU205" s="29"/>
      <c r="AV205" s="29"/>
      <c r="AW205" s="29"/>
      <c r="AX205" s="29"/>
    </row>
    <row r="206" spans="38:50" s="78" customFormat="1" ht="12">
      <c r="AL206" s="10"/>
      <c r="AM206" s="10"/>
      <c r="AN206" s="10"/>
      <c r="AO206" s="19"/>
      <c r="AP206" s="29"/>
      <c r="AQ206" s="29"/>
      <c r="AR206" s="29"/>
      <c r="AS206" s="29"/>
      <c r="AT206" s="29"/>
      <c r="AU206" s="29"/>
      <c r="AV206" s="29"/>
      <c r="AW206" s="29"/>
      <c r="AX206" s="29"/>
    </row>
    <row r="207" spans="38:50" s="78" customFormat="1" ht="12">
      <c r="AL207" s="10"/>
      <c r="AM207" s="10"/>
      <c r="AN207" s="10"/>
      <c r="AO207" s="19"/>
      <c r="AP207" s="29"/>
      <c r="AQ207" s="29"/>
      <c r="AR207" s="29"/>
      <c r="AS207" s="29"/>
      <c r="AT207" s="29"/>
      <c r="AU207" s="29"/>
      <c r="AV207" s="29"/>
      <c r="AW207" s="29"/>
      <c r="AX207" s="29"/>
    </row>
    <row r="208" spans="38:50" s="78" customFormat="1" ht="12">
      <c r="AL208" s="10"/>
      <c r="AM208" s="10"/>
      <c r="AN208" s="10"/>
      <c r="AO208" s="19"/>
      <c r="AP208" s="29"/>
      <c r="AQ208" s="29"/>
      <c r="AR208" s="29"/>
      <c r="AS208" s="29"/>
      <c r="AT208" s="29"/>
      <c r="AU208" s="29"/>
      <c r="AV208" s="29"/>
      <c r="AW208" s="29"/>
      <c r="AX208" s="29"/>
    </row>
    <row r="209" spans="38:50" s="78" customFormat="1" ht="12">
      <c r="AL209" s="10"/>
      <c r="AM209" s="10"/>
      <c r="AN209" s="10"/>
      <c r="AO209" s="19"/>
      <c r="AP209" s="29"/>
      <c r="AQ209" s="29"/>
      <c r="AR209" s="29"/>
      <c r="AS209" s="29"/>
      <c r="AT209" s="29"/>
      <c r="AU209" s="29"/>
      <c r="AV209" s="29"/>
      <c r="AW209" s="29"/>
      <c r="AX209" s="29"/>
    </row>
    <row r="210" spans="38:50" s="78" customFormat="1" ht="12">
      <c r="AL210" s="10"/>
      <c r="AM210" s="10"/>
      <c r="AN210" s="10"/>
      <c r="AO210" s="19"/>
      <c r="AP210" s="29"/>
      <c r="AQ210" s="29"/>
      <c r="AR210" s="29"/>
      <c r="AS210" s="29"/>
      <c r="AT210" s="29"/>
      <c r="AU210" s="29"/>
      <c r="AV210" s="29"/>
      <c r="AW210" s="29"/>
      <c r="AX210" s="29"/>
    </row>
    <row r="211" spans="38:50" s="78" customFormat="1" ht="12">
      <c r="AL211" s="10"/>
      <c r="AM211" s="10"/>
      <c r="AN211" s="10"/>
      <c r="AO211" s="19"/>
      <c r="AP211" s="29"/>
      <c r="AQ211" s="29"/>
      <c r="AR211" s="29"/>
      <c r="AS211" s="29"/>
      <c r="AT211" s="29"/>
      <c r="AU211" s="29"/>
      <c r="AV211" s="29"/>
      <c r="AW211" s="29"/>
      <c r="AX211" s="29"/>
    </row>
    <row r="212" spans="38:50" s="78" customFormat="1" ht="12">
      <c r="AL212" s="10"/>
      <c r="AM212" s="10"/>
      <c r="AN212" s="10"/>
      <c r="AO212" s="19"/>
      <c r="AP212" s="29"/>
      <c r="AQ212" s="29"/>
      <c r="AR212" s="29"/>
      <c r="AS212" s="29"/>
      <c r="AT212" s="29"/>
      <c r="AU212" s="29"/>
      <c r="AV212" s="29"/>
      <c r="AW212" s="29"/>
      <c r="AX212" s="29"/>
    </row>
    <row r="213" spans="38:50" s="78" customFormat="1" ht="12">
      <c r="AL213" s="10"/>
      <c r="AM213" s="10"/>
      <c r="AN213" s="10"/>
      <c r="AO213" s="19"/>
      <c r="AP213" s="29"/>
      <c r="AQ213" s="29"/>
      <c r="AR213" s="29"/>
      <c r="AS213" s="29"/>
      <c r="AT213" s="29"/>
      <c r="AU213" s="29"/>
      <c r="AV213" s="29"/>
      <c r="AW213" s="29"/>
      <c r="AX213" s="29"/>
    </row>
    <row r="214" spans="38:50" s="78" customFormat="1" ht="12">
      <c r="AL214" s="10"/>
      <c r="AM214" s="10"/>
      <c r="AN214" s="10"/>
      <c r="AO214" s="19"/>
      <c r="AP214" s="29"/>
      <c r="AQ214" s="29"/>
      <c r="AR214" s="29"/>
      <c r="AS214" s="29"/>
      <c r="AT214" s="29"/>
      <c r="AU214" s="29"/>
      <c r="AV214" s="29"/>
      <c r="AW214" s="29"/>
      <c r="AX214" s="29"/>
    </row>
    <row r="215" spans="38:50" s="78" customFormat="1" ht="12">
      <c r="AL215" s="10"/>
      <c r="AM215" s="10"/>
      <c r="AN215" s="10"/>
      <c r="AO215" s="19"/>
      <c r="AP215" s="29"/>
      <c r="AQ215" s="29"/>
      <c r="AR215" s="29"/>
      <c r="AS215" s="29"/>
      <c r="AT215" s="29"/>
      <c r="AU215" s="29"/>
      <c r="AV215" s="29"/>
      <c r="AW215" s="29"/>
      <c r="AX215" s="29"/>
    </row>
    <row r="216" spans="38:50" s="78" customFormat="1" ht="12">
      <c r="AL216" s="10"/>
      <c r="AM216" s="10"/>
      <c r="AN216" s="10"/>
      <c r="AO216" s="19"/>
      <c r="AP216" s="29"/>
      <c r="AQ216" s="29"/>
      <c r="AR216" s="29"/>
      <c r="AS216" s="29"/>
      <c r="AT216" s="29"/>
      <c r="AU216" s="29"/>
      <c r="AV216" s="29"/>
      <c r="AW216" s="29"/>
      <c r="AX216" s="29"/>
    </row>
    <row r="217" spans="38:50" s="78" customFormat="1" ht="12">
      <c r="AL217" s="10"/>
      <c r="AM217" s="10"/>
      <c r="AN217" s="10"/>
      <c r="AO217" s="19"/>
      <c r="AP217" s="29"/>
      <c r="AQ217" s="29"/>
      <c r="AR217" s="29"/>
      <c r="AS217" s="29"/>
      <c r="AT217" s="29"/>
      <c r="AU217" s="29"/>
      <c r="AV217" s="29"/>
      <c r="AW217" s="29"/>
      <c r="AX217" s="29"/>
    </row>
    <row r="218" spans="38:50" s="78" customFormat="1" ht="12">
      <c r="AL218" s="10"/>
      <c r="AM218" s="10"/>
      <c r="AN218" s="10"/>
      <c r="AO218" s="19"/>
      <c r="AP218" s="29"/>
      <c r="AQ218" s="29"/>
      <c r="AR218" s="29"/>
      <c r="AS218" s="29"/>
      <c r="AT218" s="29"/>
      <c r="AU218" s="29"/>
      <c r="AV218" s="29"/>
      <c r="AW218" s="29"/>
      <c r="AX218" s="29"/>
    </row>
    <row r="219" spans="38:50" s="78" customFormat="1" ht="12">
      <c r="AL219" s="10"/>
      <c r="AM219" s="10"/>
      <c r="AN219" s="10"/>
      <c r="AO219" s="19"/>
      <c r="AP219" s="29"/>
      <c r="AQ219" s="29"/>
      <c r="AR219" s="29"/>
      <c r="AS219" s="29"/>
      <c r="AT219" s="29"/>
      <c r="AU219" s="29"/>
      <c r="AV219" s="29"/>
      <c r="AW219" s="29"/>
      <c r="AX219" s="29"/>
    </row>
    <row r="220" spans="38:50" s="78" customFormat="1" ht="12">
      <c r="AL220" s="10"/>
      <c r="AM220" s="10"/>
      <c r="AN220" s="10"/>
      <c r="AO220" s="19"/>
      <c r="AP220" s="29"/>
      <c r="AQ220" s="29"/>
      <c r="AR220" s="29"/>
      <c r="AS220" s="29"/>
      <c r="AT220" s="29"/>
      <c r="AU220" s="29"/>
      <c r="AV220" s="29"/>
      <c r="AW220" s="29"/>
      <c r="AX220" s="29"/>
    </row>
    <row r="221" spans="38:50" s="78" customFormat="1" ht="12">
      <c r="AL221" s="10"/>
      <c r="AM221" s="10"/>
      <c r="AN221" s="10"/>
      <c r="AO221" s="19"/>
      <c r="AP221" s="29"/>
      <c r="AQ221" s="29"/>
      <c r="AR221" s="29"/>
      <c r="AS221" s="29"/>
      <c r="AT221" s="29"/>
      <c r="AU221" s="29"/>
      <c r="AV221" s="29"/>
      <c r="AW221" s="29"/>
      <c r="AX221" s="29"/>
    </row>
    <row r="222" spans="38:50" s="78" customFormat="1" ht="12">
      <c r="AL222" s="10"/>
      <c r="AM222" s="10"/>
      <c r="AN222" s="10"/>
      <c r="AO222" s="19"/>
      <c r="AP222" s="29"/>
      <c r="AQ222" s="29"/>
      <c r="AR222" s="29"/>
      <c r="AS222" s="29"/>
      <c r="AT222" s="29"/>
      <c r="AU222" s="29"/>
      <c r="AV222" s="29"/>
      <c r="AW222" s="29"/>
      <c r="AX222" s="29"/>
    </row>
    <row r="223" spans="38:50" s="78" customFormat="1" ht="12">
      <c r="AL223" s="10"/>
      <c r="AM223" s="10"/>
      <c r="AN223" s="10"/>
      <c r="AO223" s="19"/>
      <c r="AP223" s="29"/>
      <c r="AQ223" s="29"/>
      <c r="AR223" s="29"/>
      <c r="AS223" s="29"/>
      <c r="AT223" s="29"/>
      <c r="AU223" s="29"/>
      <c r="AV223" s="29"/>
      <c r="AW223" s="29"/>
      <c r="AX223" s="29"/>
    </row>
    <row r="224" spans="38:50" s="78" customFormat="1" ht="12">
      <c r="AL224" s="10"/>
      <c r="AM224" s="10"/>
      <c r="AN224" s="10"/>
      <c r="AO224" s="19"/>
      <c r="AP224" s="29"/>
      <c r="AQ224" s="29"/>
      <c r="AR224" s="29"/>
      <c r="AS224" s="29"/>
      <c r="AT224" s="29"/>
      <c r="AU224" s="29"/>
      <c r="AV224" s="29"/>
      <c r="AW224" s="29"/>
      <c r="AX224" s="29"/>
    </row>
    <row r="225" spans="38:50" s="78" customFormat="1" ht="12">
      <c r="AL225" s="10"/>
      <c r="AM225" s="10"/>
      <c r="AN225" s="10"/>
      <c r="AO225" s="19"/>
      <c r="AP225" s="29"/>
      <c r="AQ225" s="29"/>
      <c r="AR225" s="29"/>
      <c r="AS225" s="29"/>
      <c r="AT225" s="29"/>
      <c r="AU225" s="29"/>
      <c r="AV225" s="29"/>
      <c r="AW225" s="29"/>
      <c r="AX225" s="29"/>
    </row>
    <row r="226" spans="38:50" s="78" customFormat="1" ht="12">
      <c r="AL226" s="10"/>
      <c r="AM226" s="10"/>
      <c r="AN226" s="10"/>
      <c r="AO226" s="19"/>
      <c r="AP226" s="29"/>
      <c r="AQ226" s="29"/>
      <c r="AR226" s="29"/>
      <c r="AS226" s="29"/>
      <c r="AT226" s="29"/>
      <c r="AU226" s="29"/>
      <c r="AV226" s="29"/>
      <c r="AW226" s="29"/>
      <c r="AX226" s="29"/>
    </row>
    <row r="227" spans="38:50" s="78" customFormat="1" ht="12">
      <c r="AL227" s="10"/>
      <c r="AM227" s="10"/>
      <c r="AN227" s="10"/>
      <c r="AO227" s="19"/>
      <c r="AP227" s="29"/>
      <c r="AQ227" s="29"/>
      <c r="AR227" s="29"/>
      <c r="AS227" s="29"/>
      <c r="AT227" s="29"/>
      <c r="AU227" s="29"/>
      <c r="AV227" s="29"/>
      <c r="AW227" s="29"/>
      <c r="AX227" s="29"/>
    </row>
    <row r="228" spans="38:50" s="78" customFormat="1" ht="12">
      <c r="AL228" s="10"/>
      <c r="AM228" s="10"/>
      <c r="AN228" s="10"/>
      <c r="AO228" s="19"/>
      <c r="AP228" s="29"/>
      <c r="AQ228" s="29"/>
      <c r="AR228" s="29"/>
      <c r="AS228" s="29"/>
      <c r="AT228" s="29"/>
      <c r="AU228" s="29"/>
      <c r="AV228" s="29"/>
      <c r="AW228" s="29"/>
      <c r="AX228" s="29"/>
    </row>
    <row r="229" spans="38:50" s="78" customFormat="1" ht="12">
      <c r="AL229" s="10"/>
      <c r="AM229" s="10"/>
      <c r="AN229" s="10"/>
      <c r="AO229" s="19"/>
      <c r="AP229" s="29"/>
      <c r="AQ229" s="29"/>
      <c r="AR229" s="29"/>
      <c r="AS229" s="29"/>
      <c r="AT229" s="29"/>
      <c r="AU229" s="29"/>
      <c r="AV229" s="29"/>
      <c r="AW229" s="29"/>
      <c r="AX229" s="29"/>
    </row>
    <row r="230" spans="38:50" s="78" customFormat="1" ht="12">
      <c r="AL230" s="10"/>
      <c r="AM230" s="10"/>
      <c r="AN230" s="10"/>
      <c r="AO230" s="19"/>
      <c r="AP230" s="29"/>
      <c r="AQ230" s="29"/>
      <c r="AR230" s="29"/>
      <c r="AS230" s="29"/>
      <c r="AT230" s="29"/>
      <c r="AU230" s="29"/>
      <c r="AV230" s="29"/>
      <c r="AW230" s="29"/>
      <c r="AX230" s="29"/>
    </row>
    <row r="231" spans="38:50" s="78" customFormat="1" ht="12">
      <c r="AL231" s="10"/>
      <c r="AM231" s="10"/>
      <c r="AN231" s="10"/>
      <c r="AO231" s="19"/>
      <c r="AP231" s="29"/>
      <c r="AQ231" s="29"/>
      <c r="AR231" s="29"/>
      <c r="AS231" s="29"/>
      <c r="AT231" s="29"/>
      <c r="AU231" s="29"/>
      <c r="AV231" s="29"/>
      <c r="AW231" s="29"/>
      <c r="AX231" s="29"/>
    </row>
    <row r="232" spans="38:50" s="78" customFormat="1" ht="12">
      <c r="AL232" s="10"/>
      <c r="AM232" s="10"/>
      <c r="AN232" s="10"/>
      <c r="AO232" s="19"/>
      <c r="AP232" s="29"/>
      <c r="AQ232" s="29"/>
      <c r="AR232" s="29"/>
      <c r="AS232" s="29"/>
      <c r="AT232" s="29"/>
      <c r="AU232" s="29"/>
      <c r="AV232" s="29"/>
      <c r="AW232" s="29"/>
      <c r="AX232" s="29"/>
    </row>
    <row r="233" spans="38:50" s="78" customFormat="1" ht="12">
      <c r="AL233" s="10"/>
      <c r="AM233" s="10"/>
      <c r="AN233" s="10"/>
      <c r="AO233" s="19"/>
      <c r="AP233" s="29"/>
      <c r="AQ233" s="29"/>
      <c r="AR233" s="29"/>
      <c r="AS233" s="29"/>
      <c r="AT233" s="29"/>
      <c r="AU233" s="29"/>
      <c r="AV233" s="29"/>
      <c r="AW233" s="29"/>
      <c r="AX233" s="29"/>
    </row>
    <row r="234" spans="38:50" s="78" customFormat="1" ht="12">
      <c r="AL234" s="10"/>
      <c r="AM234" s="10"/>
      <c r="AN234" s="10"/>
      <c r="AO234" s="19"/>
      <c r="AP234" s="29"/>
      <c r="AQ234" s="29"/>
      <c r="AR234" s="29"/>
      <c r="AS234" s="29"/>
      <c r="AT234" s="29"/>
      <c r="AU234" s="29"/>
      <c r="AV234" s="29"/>
      <c r="AW234" s="29"/>
      <c r="AX234" s="29"/>
    </row>
    <row r="235" spans="38:50" s="78" customFormat="1" ht="12">
      <c r="AL235" s="10"/>
      <c r="AM235" s="10"/>
      <c r="AN235" s="10"/>
      <c r="AO235" s="19"/>
      <c r="AP235" s="29"/>
      <c r="AQ235" s="29"/>
      <c r="AR235" s="29"/>
      <c r="AS235" s="29"/>
      <c r="AT235" s="29"/>
      <c r="AU235" s="29"/>
      <c r="AV235" s="29"/>
      <c r="AW235" s="29"/>
      <c r="AX235" s="29"/>
    </row>
    <row r="236" spans="38:50" s="78" customFormat="1" ht="12">
      <c r="AL236" s="10"/>
      <c r="AM236" s="10"/>
      <c r="AN236" s="10"/>
      <c r="AO236" s="19"/>
      <c r="AP236" s="29"/>
      <c r="AQ236" s="29"/>
      <c r="AR236" s="29"/>
      <c r="AS236" s="29"/>
      <c r="AT236" s="29"/>
      <c r="AU236" s="29"/>
      <c r="AV236" s="29"/>
      <c r="AW236" s="29"/>
      <c r="AX236" s="29"/>
    </row>
    <row r="237" spans="38:50" s="78" customFormat="1" ht="12">
      <c r="AL237" s="10"/>
      <c r="AM237" s="10"/>
      <c r="AN237" s="10"/>
      <c r="AO237" s="19"/>
      <c r="AP237" s="29"/>
      <c r="AQ237" s="29"/>
      <c r="AR237" s="29"/>
      <c r="AS237" s="29"/>
      <c r="AT237" s="29"/>
      <c r="AU237" s="29"/>
      <c r="AV237" s="29"/>
      <c r="AW237" s="29"/>
      <c r="AX237" s="29"/>
    </row>
    <row r="238" spans="38:50" s="78" customFormat="1" ht="12">
      <c r="AL238" s="10"/>
      <c r="AM238" s="10"/>
      <c r="AN238" s="10"/>
      <c r="AO238" s="19"/>
      <c r="AP238" s="29"/>
      <c r="AQ238" s="29"/>
      <c r="AR238" s="29"/>
      <c r="AS238" s="29"/>
      <c r="AT238" s="29"/>
      <c r="AU238" s="29"/>
      <c r="AV238" s="29"/>
      <c r="AW238" s="29"/>
      <c r="AX238" s="29"/>
    </row>
    <row r="239" spans="38:50" s="78" customFormat="1" ht="12">
      <c r="AL239" s="10"/>
      <c r="AM239" s="10"/>
      <c r="AN239" s="10"/>
      <c r="AO239" s="19"/>
      <c r="AP239" s="29"/>
      <c r="AQ239" s="29"/>
      <c r="AR239" s="29"/>
      <c r="AS239" s="29"/>
      <c r="AT239" s="29"/>
      <c r="AU239" s="29"/>
      <c r="AV239" s="29"/>
      <c r="AW239" s="29"/>
      <c r="AX239" s="29"/>
    </row>
    <row r="240" spans="38:50" s="78" customFormat="1" ht="12">
      <c r="AL240" s="10"/>
      <c r="AM240" s="10"/>
      <c r="AN240" s="10"/>
      <c r="AO240" s="19"/>
      <c r="AP240" s="29"/>
      <c r="AQ240" s="29"/>
      <c r="AR240" s="29"/>
      <c r="AS240" s="29"/>
      <c r="AT240" s="29"/>
      <c r="AU240" s="29"/>
      <c r="AV240" s="29"/>
      <c r="AW240" s="29"/>
      <c r="AX240" s="29"/>
    </row>
    <row r="241" spans="38:50" s="78" customFormat="1" ht="12">
      <c r="AL241" s="10"/>
      <c r="AM241" s="10"/>
      <c r="AN241" s="10"/>
      <c r="AO241" s="19"/>
      <c r="AP241" s="29"/>
      <c r="AQ241" s="29"/>
      <c r="AR241" s="29"/>
      <c r="AS241" s="29"/>
      <c r="AT241" s="29"/>
      <c r="AU241" s="29"/>
      <c r="AV241" s="29"/>
      <c r="AW241" s="29"/>
      <c r="AX241" s="29"/>
    </row>
    <row r="242" spans="38:50" s="78" customFormat="1" ht="12">
      <c r="AL242" s="10"/>
      <c r="AM242" s="10"/>
      <c r="AN242" s="10"/>
      <c r="AO242" s="19"/>
      <c r="AP242" s="29"/>
      <c r="AQ242" s="29"/>
      <c r="AR242" s="29"/>
      <c r="AS242" s="29"/>
      <c r="AT242" s="29"/>
      <c r="AU242" s="29"/>
      <c r="AV242" s="29"/>
      <c r="AW242" s="29"/>
      <c r="AX242" s="29"/>
    </row>
    <row r="243" spans="38:50" s="78" customFormat="1" ht="12">
      <c r="AL243" s="10"/>
      <c r="AM243" s="10"/>
      <c r="AN243" s="10"/>
      <c r="AO243" s="19"/>
      <c r="AP243" s="29"/>
      <c r="AQ243" s="29"/>
      <c r="AR243" s="29"/>
      <c r="AS243" s="29"/>
      <c r="AT243" s="29"/>
      <c r="AU243" s="29"/>
      <c r="AV243" s="29"/>
      <c r="AW243" s="29"/>
      <c r="AX243" s="29"/>
    </row>
    <row r="244" spans="38:50" s="78" customFormat="1" ht="12">
      <c r="AL244" s="10"/>
      <c r="AM244" s="10"/>
      <c r="AN244" s="10"/>
      <c r="AO244" s="19"/>
      <c r="AP244" s="29"/>
      <c r="AQ244" s="29"/>
      <c r="AR244" s="29"/>
      <c r="AS244" s="29"/>
      <c r="AT244" s="29"/>
      <c r="AU244" s="29"/>
      <c r="AV244" s="29"/>
      <c r="AW244" s="29"/>
      <c r="AX244" s="29"/>
    </row>
    <row r="245" spans="38:50" s="78" customFormat="1" ht="12">
      <c r="AL245" s="10"/>
      <c r="AM245" s="10"/>
      <c r="AN245" s="10"/>
      <c r="AO245" s="19"/>
      <c r="AP245" s="29"/>
      <c r="AQ245" s="29"/>
      <c r="AR245" s="29"/>
      <c r="AS245" s="29"/>
      <c r="AT245" s="29"/>
      <c r="AU245" s="29"/>
      <c r="AV245" s="29"/>
      <c r="AW245" s="29"/>
      <c r="AX245" s="29"/>
    </row>
    <row r="246" spans="38:50" s="78" customFormat="1" ht="12">
      <c r="AL246" s="10"/>
      <c r="AM246" s="10"/>
      <c r="AN246" s="10"/>
      <c r="AO246" s="19"/>
      <c r="AP246" s="29"/>
      <c r="AQ246" s="29"/>
      <c r="AR246" s="29"/>
      <c r="AS246" s="29"/>
      <c r="AT246" s="29"/>
      <c r="AU246" s="29"/>
      <c r="AV246" s="29"/>
      <c r="AW246" s="29"/>
      <c r="AX246" s="29"/>
    </row>
    <row r="247" spans="38:50" s="78" customFormat="1" ht="12">
      <c r="AL247" s="10"/>
      <c r="AM247" s="10"/>
      <c r="AN247" s="10"/>
      <c r="AO247" s="19"/>
      <c r="AP247" s="29"/>
      <c r="AQ247" s="29"/>
      <c r="AR247" s="29"/>
      <c r="AS247" s="29"/>
      <c r="AT247" s="29"/>
      <c r="AU247" s="29"/>
      <c r="AV247" s="29"/>
      <c r="AW247" s="29"/>
      <c r="AX247" s="29"/>
    </row>
    <row r="248" spans="38:50" s="78" customFormat="1" ht="12">
      <c r="AL248" s="10"/>
      <c r="AM248" s="10"/>
      <c r="AN248" s="10"/>
      <c r="AO248" s="19"/>
      <c r="AP248" s="29"/>
      <c r="AQ248" s="29"/>
      <c r="AR248" s="29"/>
      <c r="AS248" s="29"/>
      <c r="AT248" s="29"/>
      <c r="AU248" s="29"/>
      <c r="AV248" s="29"/>
      <c r="AW248" s="29"/>
      <c r="AX248" s="29"/>
    </row>
    <row r="249" spans="38:50" s="78" customFormat="1" ht="12">
      <c r="AL249" s="10"/>
      <c r="AM249" s="10"/>
      <c r="AN249" s="10"/>
      <c r="AO249" s="19"/>
      <c r="AP249" s="29"/>
      <c r="AQ249" s="29"/>
      <c r="AR249" s="29"/>
      <c r="AS249" s="29"/>
      <c r="AT249" s="29"/>
      <c r="AU249" s="29"/>
      <c r="AV249" s="29"/>
      <c r="AW249" s="29"/>
      <c r="AX249" s="29"/>
    </row>
    <row r="250" spans="38:50" s="78" customFormat="1" ht="12">
      <c r="AL250" s="10"/>
      <c r="AM250" s="10"/>
      <c r="AN250" s="10"/>
      <c r="AO250" s="19"/>
      <c r="AP250" s="29"/>
      <c r="AQ250" s="29"/>
      <c r="AR250" s="29"/>
      <c r="AS250" s="29"/>
      <c r="AT250" s="29"/>
      <c r="AU250" s="29"/>
      <c r="AV250" s="29"/>
      <c r="AW250" s="29"/>
      <c r="AX250" s="29"/>
    </row>
    <row r="251" spans="38:50" s="78" customFormat="1" ht="12">
      <c r="AL251" s="10"/>
      <c r="AM251" s="10"/>
      <c r="AN251" s="10"/>
      <c r="AO251" s="19"/>
      <c r="AP251" s="29"/>
      <c r="AQ251" s="29"/>
      <c r="AR251" s="29"/>
      <c r="AS251" s="29"/>
      <c r="AT251" s="29"/>
      <c r="AU251" s="29"/>
      <c r="AV251" s="29"/>
      <c r="AW251" s="29"/>
      <c r="AX251" s="29"/>
    </row>
    <row r="252" spans="38:50" s="78" customFormat="1" ht="12">
      <c r="AL252" s="10"/>
      <c r="AM252" s="10"/>
      <c r="AN252" s="10"/>
      <c r="AO252" s="19"/>
      <c r="AP252" s="29"/>
      <c r="AQ252" s="29"/>
      <c r="AR252" s="29"/>
      <c r="AS252" s="29"/>
      <c r="AT252" s="29"/>
      <c r="AU252" s="29"/>
      <c r="AV252" s="29"/>
      <c r="AW252" s="29"/>
      <c r="AX252" s="29"/>
    </row>
    <row r="253" spans="38:50" s="78" customFormat="1" ht="12">
      <c r="AL253" s="10"/>
      <c r="AM253" s="10"/>
      <c r="AN253" s="10"/>
      <c r="AO253" s="19"/>
      <c r="AP253" s="29"/>
      <c r="AQ253" s="29"/>
      <c r="AR253" s="29"/>
      <c r="AS253" s="29"/>
      <c r="AT253" s="29"/>
      <c r="AU253" s="29"/>
      <c r="AV253" s="29"/>
      <c r="AW253" s="29"/>
      <c r="AX253" s="29"/>
    </row>
    <row r="254" spans="38:50" s="78" customFormat="1" ht="12">
      <c r="AL254" s="10"/>
      <c r="AM254" s="10"/>
      <c r="AN254" s="10"/>
      <c r="AO254" s="19"/>
      <c r="AP254" s="29"/>
      <c r="AQ254" s="29"/>
      <c r="AR254" s="29"/>
      <c r="AS254" s="29"/>
      <c r="AT254" s="29"/>
      <c r="AU254" s="29"/>
      <c r="AV254" s="29"/>
      <c r="AW254" s="29"/>
      <c r="AX254" s="29"/>
    </row>
    <row r="255" spans="38:50" s="78" customFormat="1" ht="12">
      <c r="AL255" s="10"/>
      <c r="AM255" s="10"/>
      <c r="AN255" s="10"/>
      <c r="AO255" s="19"/>
      <c r="AP255" s="29"/>
      <c r="AQ255" s="29"/>
      <c r="AR255" s="29"/>
      <c r="AS255" s="29"/>
      <c r="AT255" s="29"/>
      <c r="AU255" s="29"/>
      <c r="AV255" s="29"/>
      <c r="AW255" s="29"/>
      <c r="AX255" s="29"/>
    </row>
    <row r="256" spans="38:50" s="78" customFormat="1" ht="12">
      <c r="AL256" s="10"/>
      <c r="AM256" s="10"/>
      <c r="AN256" s="10"/>
      <c r="AO256" s="19"/>
      <c r="AP256" s="29"/>
      <c r="AQ256" s="29"/>
      <c r="AR256" s="29"/>
      <c r="AS256" s="29"/>
      <c r="AT256" s="29"/>
      <c r="AU256" s="29"/>
      <c r="AV256" s="29"/>
      <c r="AW256" s="29"/>
      <c r="AX256" s="29"/>
    </row>
    <row r="257" spans="38:50" s="78" customFormat="1" ht="12">
      <c r="AL257" s="10"/>
      <c r="AM257" s="10"/>
      <c r="AN257" s="10"/>
      <c r="AO257" s="19"/>
      <c r="AP257" s="29"/>
      <c r="AQ257" s="29"/>
      <c r="AR257" s="29"/>
      <c r="AS257" s="29"/>
      <c r="AT257" s="29"/>
      <c r="AU257" s="29"/>
      <c r="AV257" s="29"/>
      <c r="AW257" s="29"/>
      <c r="AX257" s="29"/>
    </row>
    <row r="258" spans="38:50" s="78" customFormat="1" ht="12">
      <c r="AL258" s="10"/>
      <c r="AM258" s="10"/>
      <c r="AN258" s="10"/>
      <c r="AO258" s="19"/>
      <c r="AP258" s="29"/>
      <c r="AQ258" s="29"/>
      <c r="AR258" s="29"/>
      <c r="AS258" s="29"/>
      <c r="AT258" s="29"/>
      <c r="AU258" s="29"/>
      <c r="AV258" s="29"/>
      <c r="AW258" s="29"/>
      <c r="AX258" s="29"/>
    </row>
    <row r="259" spans="38:50" s="78" customFormat="1" ht="12">
      <c r="AL259" s="10"/>
      <c r="AM259" s="10"/>
      <c r="AN259" s="10"/>
      <c r="AO259" s="19"/>
      <c r="AP259" s="29"/>
      <c r="AQ259" s="29"/>
      <c r="AR259" s="29"/>
      <c r="AS259" s="29"/>
      <c r="AT259" s="29"/>
      <c r="AU259" s="29"/>
      <c r="AV259" s="29"/>
      <c r="AW259" s="29"/>
      <c r="AX259" s="29"/>
    </row>
    <row r="260" spans="38:50" s="78" customFormat="1" ht="12">
      <c r="AL260" s="10"/>
      <c r="AM260" s="10"/>
      <c r="AN260" s="10"/>
      <c r="AO260" s="19"/>
      <c r="AP260" s="29"/>
      <c r="AQ260" s="29"/>
      <c r="AR260" s="29"/>
      <c r="AS260" s="29"/>
      <c r="AT260" s="29"/>
      <c r="AU260" s="29"/>
      <c r="AV260" s="29"/>
      <c r="AW260" s="29"/>
      <c r="AX260" s="29"/>
    </row>
    <row r="261" spans="38:50" s="78" customFormat="1" ht="12">
      <c r="AL261" s="10"/>
      <c r="AM261" s="10"/>
      <c r="AN261" s="10"/>
      <c r="AO261" s="19"/>
      <c r="AP261" s="29"/>
      <c r="AQ261" s="29"/>
      <c r="AR261" s="29"/>
      <c r="AS261" s="29"/>
      <c r="AT261" s="29"/>
      <c r="AU261" s="29"/>
      <c r="AV261" s="29"/>
      <c r="AW261" s="29"/>
      <c r="AX261" s="29"/>
    </row>
    <row r="262" spans="38:50" s="78" customFormat="1" ht="12">
      <c r="AL262" s="10"/>
      <c r="AM262" s="10"/>
      <c r="AN262" s="10"/>
      <c r="AO262" s="19"/>
      <c r="AP262" s="29"/>
      <c r="AQ262" s="29"/>
      <c r="AR262" s="29"/>
      <c r="AS262" s="29"/>
      <c r="AT262" s="29"/>
      <c r="AU262" s="29"/>
      <c r="AV262" s="29"/>
      <c r="AW262" s="29"/>
      <c r="AX262" s="29"/>
    </row>
    <row r="263" spans="38:50" s="78" customFormat="1" ht="12">
      <c r="AL263" s="10"/>
      <c r="AM263" s="10"/>
      <c r="AN263" s="10"/>
      <c r="AO263" s="19"/>
      <c r="AP263" s="29"/>
      <c r="AQ263" s="29"/>
      <c r="AR263" s="29"/>
      <c r="AS263" s="29"/>
      <c r="AT263" s="29"/>
      <c r="AU263" s="29"/>
      <c r="AV263" s="29"/>
      <c r="AW263" s="29"/>
      <c r="AX263" s="29"/>
    </row>
    <row r="264" spans="38:50" s="78" customFormat="1" ht="12">
      <c r="AL264" s="10"/>
      <c r="AM264" s="10"/>
      <c r="AN264" s="10"/>
      <c r="AO264" s="19"/>
      <c r="AP264" s="29"/>
      <c r="AQ264" s="29"/>
      <c r="AR264" s="29"/>
      <c r="AS264" s="29"/>
      <c r="AT264" s="29"/>
      <c r="AU264" s="29"/>
      <c r="AV264" s="29"/>
      <c r="AW264" s="29"/>
      <c r="AX264" s="29"/>
    </row>
    <row r="265" spans="38:50" s="78" customFormat="1" ht="12">
      <c r="AL265" s="10"/>
      <c r="AM265" s="10"/>
      <c r="AN265" s="10"/>
      <c r="AO265" s="19"/>
      <c r="AP265" s="29"/>
      <c r="AQ265" s="29"/>
      <c r="AR265" s="29"/>
      <c r="AS265" s="29"/>
      <c r="AT265" s="29"/>
      <c r="AU265" s="29"/>
      <c r="AV265" s="29"/>
      <c r="AW265" s="29"/>
      <c r="AX265" s="29"/>
    </row>
    <row r="266" spans="38:50" s="78" customFormat="1" ht="12">
      <c r="AL266" s="10"/>
      <c r="AM266" s="10"/>
      <c r="AN266" s="10"/>
      <c r="AO266" s="19"/>
      <c r="AP266" s="29"/>
      <c r="AQ266" s="29"/>
      <c r="AR266" s="29"/>
      <c r="AS266" s="29"/>
      <c r="AT266" s="29"/>
      <c r="AU266" s="29"/>
      <c r="AV266" s="29"/>
      <c r="AW266" s="29"/>
      <c r="AX266" s="29"/>
    </row>
  </sheetData>
  <sheetProtection password="DB51" sheet="1" objects="1" scenarios="1" selectLockedCells="1"/>
  <mergeCells count="137">
    <mergeCell ref="A5:E5"/>
    <mergeCell ref="F5:G5"/>
    <mergeCell ref="I5:P5"/>
    <mergeCell ref="R5:X5"/>
    <mergeCell ref="Y5:AH5"/>
    <mergeCell ref="AI5:AK5"/>
    <mergeCell ref="A1:AK1"/>
    <mergeCell ref="A2:AK2"/>
    <mergeCell ref="A3:AK3"/>
    <mergeCell ref="A4:E4"/>
    <mergeCell ref="F4:P4"/>
    <mergeCell ref="R4:X4"/>
    <mergeCell ref="Y4:AH4"/>
    <mergeCell ref="AI4:AK4"/>
    <mergeCell ref="A6:AK6"/>
    <mergeCell ref="A7:AH7"/>
    <mergeCell ref="AI7:AK8"/>
    <mergeCell ref="A8:AH8"/>
    <mergeCell ref="A9:E9"/>
    <mergeCell ref="F9:P9"/>
    <mergeCell ref="R9:Y9"/>
    <mergeCell ref="Z9:AF9"/>
    <mergeCell ref="AG9:AH9"/>
    <mergeCell ref="AI11:AK11"/>
    <mergeCell ref="A12:AK12"/>
    <mergeCell ref="A13:AK13"/>
    <mergeCell ref="A14:AK14"/>
    <mergeCell ref="AC15:AD15"/>
    <mergeCell ref="AE15:AK15"/>
    <mergeCell ref="A10:E10"/>
    <mergeCell ref="F10:P10"/>
    <mergeCell ref="R10:Y10"/>
    <mergeCell ref="Z10:AF10"/>
    <mergeCell ref="AG10:AH10"/>
    <mergeCell ref="A11:E11"/>
    <mergeCell ref="F11:N11"/>
    <mergeCell ref="R11:Y11"/>
    <mergeCell ref="Z11:AF11"/>
    <mergeCell ref="AG11:AH11"/>
    <mergeCell ref="A20:AJ20"/>
    <mergeCell ref="A21:AE21"/>
    <mergeCell ref="AF21:AH21"/>
    <mergeCell ref="A22:AJ22"/>
    <mergeCell ref="A23:AJ23"/>
    <mergeCell ref="A24:AJ24"/>
    <mergeCell ref="A17:AK17"/>
    <mergeCell ref="A18:AE18"/>
    <mergeCell ref="AF18:AH18"/>
    <mergeCell ref="A19:AE19"/>
    <mergeCell ref="AF19:AH19"/>
    <mergeCell ref="AI19:AJ19"/>
    <mergeCell ref="A28:E28"/>
    <mergeCell ref="F28:I28"/>
    <mergeCell ref="J28:AJ28"/>
    <mergeCell ref="A29:E29"/>
    <mergeCell ref="F29:I29"/>
    <mergeCell ref="J29:AJ29"/>
    <mergeCell ref="A25:AJ25"/>
    <mergeCell ref="A26:E26"/>
    <mergeCell ref="F26:I26"/>
    <mergeCell ref="J26:AJ26"/>
    <mergeCell ref="A27:E27"/>
    <mergeCell ref="F27:I27"/>
    <mergeCell ref="J27:AJ27"/>
    <mergeCell ref="A32:AJ32"/>
    <mergeCell ref="A33:I33"/>
    <mergeCell ref="J33:AE33"/>
    <mergeCell ref="AF33:AH33"/>
    <mergeCell ref="AI33:AJ33"/>
    <mergeCell ref="A34:AJ34"/>
    <mergeCell ref="A30:E30"/>
    <mergeCell ref="F30:I30"/>
    <mergeCell ref="J30:AE30"/>
    <mergeCell ref="AF30:AH30"/>
    <mergeCell ref="AI30:AJ30"/>
    <mergeCell ref="A31:AE31"/>
    <mergeCell ref="AF31:AH31"/>
    <mergeCell ref="A40:AJ40"/>
    <mergeCell ref="A41:I41"/>
    <mergeCell ref="J41:AJ41"/>
    <mergeCell ref="A42:AJ42"/>
    <mergeCell ref="A43:AJ43"/>
    <mergeCell ref="A44:AJ44"/>
    <mergeCell ref="A35:I35"/>
    <mergeCell ref="J35:AJ35"/>
    <mergeCell ref="A36:AJ36"/>
    <mergeCell ref="A37:AJ37"/>
    <mergeCell ref="A38:AJ38"/>
    <mergeCell ref="A39:AE39"/>
    <mergeCell ref="AF39:AH39"/>
    <mergeCell ref="AI39:AJ39"/>
    <mergeCell ref="A48:AJ48"/>
    <mergeCell ref="J49:Y49"/>
    <mergeCell ref="Z49:AB49"/>
    <mergeCell ref="AD49:AJ49"/>
    <mergeCell ref="A50:I50"/>
    <mergeCell ref="J50:Y50"/>
    <mergeCell ref="Z50:AB50"/>
    <mergeCell ref="AD50:AJ50"/>
    <mergeCell ref="A45:AE45"/>
    <mergeCell ref="AF45:AH45"/>
    <mergeCell ref="AI45:AJ45"/>
    <mergeCell ref="A46:AJ46"/>
    <mergeCell ref="W47:X47"/>
    <mergeCell ref="AA47:AE47"/>
    <mergeCell ref="AF47:AH47"/>
    <mergeCell ref="AI47:AJ47"/>
    <mergeCell ref="A53:I53"/>
    <mergeCell ref="N53:X53"/>
    <mergeCell ref="Z53:AB53"/>
    <mergeCell ref="AD53:AE53"/>
    <mergeCell ref="AF53:AH53"/>
    <mergeCell ref="AI53:AJ53"/>
    <mergeCell ref="A51:I51"/>
    <mergeCell ref="J51:Y51"/>
    <mergeCell ref="Z51:AB51"/>
    <mergeCell ref="AD51:AJ51"/>
    <mergeCell ref="A52:I52"/>
    <mergeCell ref="N52:X52"/>
    <mergeCell ref="Z52:AB52"/>
    <mergeCell ref="AD52:AJ52"/>
    <mergeCell ref="A62:Q62"/>
    <mergeCell ref="S62:AI62"/>
    <mergeCell ref="A58:AJ58"/>
    <mergeCell ref="A59:Q59"/>
    <mergeCell ref="R59:Y59"/>
    <mergeCell ref="Z59:AI59"/>
    <mergeCell ref="A60:AJ60"/>
    <mergeCell ref="A61:AJ61"/>
    <mergeCell ref="A54:AJ54"/>
    <mergeCell ref="A55:AE55"/>
    <mergeCell ref="AF55:AH55"/>
    <mergeCell ref="AI55:AK55"/>
    <mergeCell ref="A56:AJ56"/>
    <mergeCell ref="I57:J57"/>
    <mergeCell ref="O57:V57"/>
    <mergeCell ref="W57:AJ57"/>
  </mergeCells>
  <conditionalFormatting sqref="Z9:AF9">
    <cfRule type="expression" dxfId="8" priority="9">
      <formula>$AO$10=TRUE</formula>
    </cfRule>
  </conditionalFormatting>
  <conditionalFormatting sqref="Z10:AF11">
    <cfRule type="expression" dxfId="7" priority="8">
      <formula>$AO$10=FALSE</formula>
    </cfRule>
  </conditionalFormatting>
  <conditionalFormatting sqref="R10:AH11">
    <cfRule type="expression" dxfId="6" priority="7">
      <formula>$AO$10=TRUE</formula>
    </cfRule>
  </conditionalFormatting>
  <conditionalFormatting sqref="AC49 Z49">
    <cfRule type="expression" dxfId="5" priority="6">
      <formula>$AO$49=FALSE</formula>
    </cfRule>
  </conditionalFormatting>
  <conditionalFormatting sqref="AC50 Z50">
    <cfRule type="expression" dxfId="4" priority="5">
      <formula>$AO$50=FALSE</formula>
    </cfRule>
  </conditionalFormatting>
  <conditionalFormatting sqref="AC51 Z51">
    <cfRule type="expression" dxfId="3" priority="4">
      <formula>$AO$51=FALSE</formula>
    </cfRule>
  </conditionalFormatting>
  <conditionalFormatting sqref="Z49">
    <cfRule type="expression" dxfId="2" priority="3">
      <formula>$AO$49=TRUE</formula>
    </cfRule>
  </conditionalFormatting>
  <conditionalFormatting sqref="Z50">
    <cfRule type="expression" dxfId="1" priority="2">
      <formula>$AO$50=TRUE</formula>
    </cfRule>
  </conditionalFormatting>
  <conditionalFormatting sqref="Z51">
    <cfRule type="expression" dxfId="0" priority="1">
      <formula>$AO$51=TRUE</formula>
    </cfRule>
  </conditionalFormatting>
  <pageMargins left="0.98425196850393704" right="0.39370078740157483" top="0.59055118110236227" bottom="0.70866141732283472" header="0.51181102362204722" footer="0.31496062992125984"/>
  <pageSetup paperSize="9" orientation="portrait" r:id="rId1"/>
  <headerFooter differentOddEven="1" scaleWithDoc="0">
    <oddHeader>&amp;R&amp;G</oddHeader>
    <oddFooter>&amp;L&amp;8gemäss Vollzugshilfe 6.21
Lärmtechnische Beurteilung von Luft-Wasser-Wärmepumpen&amp;R&amp;8 18. Dezember 2012</oddFooter>
  </headerFooter>
  <drawing r:id="rId2"/>
  <legacyDrawing r:id="rId3"/>
  <legacyDrawingHF r:id="rId4"/>
  <controls>
    <control shapeId="7195" r:id="rId5" name="OptionButton1"/>
    <control shapeId="7196" r:id="rId6" name="OptionButton2"/>
  </controls>
</worksheet>
</file>

<file path=xl/worksheets/sheet6.xml><?xml version="1.0" encoding="utf-8"?>
<worksheet xmlns="http://schemas.openxmlformats.org/spreadsheetml/2006/main" xmlns:r="http://schemas.openxmlformats.org/officeDocument/2006/relationships">
  <sheetPr codeName="Tabelle6"/>
  <dimension ref="A4:F62"/>
  <sheetViews>
    <sheetView topLeftCell="A37" zoomScale="150" zoomScaleNormal="150" workbookViewId="0">
      <selection activeCell="A63" sqref="A63"/>
    </sheetView>
  </sheetViews>
  <sheetFormatPr baseColWidth="10" defaultRowHeight="14.25"/>
  <cols>
    <col min="5" max="5" width="12.375" customWidth="1"/>
  </cols>
  <sheetData>
    <row r="4" spans="1:6">
      <c r="B4" s="37" t="s">
        <v>180</v>
      </c>
      <c r="C4" s="37"/>
      <c r="D4" s="38"/>
      <c r="E4" s="36"/>
      <c r="F4" s="91"/>
    </row>
    <row r="5" spans="1:6">
      <c r="B5" s="39"/>
      <c r="C5" s="40"/>
      <c r="D5" s="38"/>
      <c r="E5" s="36"/>
      <c r="F5" s="91"/>
    </row>
    <row r="6" spans="1:6">
      <c r="B6" s="39"/>
      <c r="C6" s="37" t="s">
        <v>50</v>
      </c>
      <c r="D6" s="37" t="s">
        <v>51</v>
      </c>
      <c r="E6" s="37" t="s">
        <v>80</v>
      </c>
      <c r="F6" s="92" t="s">
        <v>85</v>
      </c>
    </row>
    <row r="7" spans="1:6">
      <c r="B7" s="39"/>
      <c r="C7" s="37" t="s">
        <v>52</v>
      </c>
      <c r="D7" s="37" t="s">
        <v>53</v>
      </c>
      <c r="E7" s="36"/>
      <c r="F7" s="91"/>
    </row>
    <row r="8" spans="1:6">
      <c r="A8" s="36">
        <v>1</v>
      </c>
      <c r="B8" s="43" t="s">
        <v>181</v>
      </c>
    </row>
    <row r="9" spans="1:6">
      <c r="A9" s="36">
        <v>2</v>
      </c>
      <c r="B9" s="39" t="s">
        <v>81</v>
      </c>
      <c r="C9" s="40">
        <v>46</v>
      </c>
      <c r="D9" s="38"/>
      <c r="E9" s="36">
        <v>6.2</v>
      </c>
      <c r="F9" s="36">
        <v>1</v>
      </c>
    </row>
    <row r="10" spans="1:6">
      <c r="A10" s="36">
        <v>3</v>
      </c>
      <c r="B10" s="39" t="s">
        <v>82</v>
      </c>
      <c r="C10" s="40">
        <v>46</v>
      </c>
      <c r="D10" s="38"/>
      <c r="E10" s="36">
        <v>8</v>
      </c>
      <c r="F10" s="36">
        <v>1</v>
      </c>
    </row>
    <row r="11" spans="1:6">
      <c r="A11" s="36">
        <v>4</v>
      </c>
      <c r="B11" s="39" t="s">
        <v>66</v>
      </c>
      <c r="C11" s="40">
        <v>49</v>
      </c>
      <c r="D11" s="38"/>
      <c r="E11" s="36">
        <v>10.4</v>
      </c>
      <c r="F11" s="36">
        <v>1</v>
      </c>
    </row>
    <row r="12" spans="1:6">
      <c r="A12" s="36">
        <v>5</v>
      </c>
      <c r="B12" s="39" t="s">
        <v>67</v>
      </c>
      <c r="C12" s="40">
        <v>49</v>
      </c>
      <c r="D12" s="38"/>
      <c r="E12" s="36">
        <v>11.9</v>
      </c>
      <c r="F12" s="36">
        <v>1</v>
      </c>
    </row>
    <row r="13" spans="1:6">
      <c r="A13" s="36">
        <v>6</v>
      </c>
      <c r="B13" s="39" t="s">
        <v>68</v>
      </c>
      <c r="C13" s="40">
        <v>50</v>
      </c>
      <c r="D13" s="38"/>
      <c r="E13" s="36">
        <v>9.5</v>
      </c>
      <c r="F13" s="36">
        <v>1</v>
      </c>
    </row>
    <row r="14" spans="1:6">
      <c r="A14" s="36">
        <v>7</v>
      </c>
      <c r="B14" s="39" t="s">
        <v>69</v>
      </c>
      <c r="C14" s="40">
        <v>50</v>
      </c>
      <c r="D14" s="38"/>
      <c r="E14" s="36">
        <v>11.8</v>
      </c>
      <c r="F14" s="36">
        <v>1</v>
      </c>
    </row>
    <row r="15" spans="1:6">
      <c r="A15" s="36">
        <v>8</v>
      </c>
      <c r="B15" s="39" t="s">
        <v>70</v>
      </c>
      <c r="C15" s="40">
        <v>50</v>
      </c>
      <c r="D15" s="38"/>
      <c r="E15" s="36">
        <v>10</v>
      </c>
      <c r="F15" s="36">
        <v>1</v>
      </c>
    </row>
    <row r="16" spans="1:6">
      <c r="A16" s="36">
        <v>9</v>
      </c>
      <c r="B16" s="39" t="s">
        <v>71</v>
      </c>
      <c r="C16" s="40">
        <v>51</v>
      </c>
      <c r="D16" s="38"/>
      <c r="E16" s="36">
        <v>14.4</v>
      </c>
      <c r="F16" s="36">
        <v>1</v>
      </c>
    </row>
    <row r="17" spans="1:6">
      <c r="A17" s="36">
        <v>10</v>
      </c>
      <c r="B17" s="39" t="s">
        <v>173</v>
      </c>
      <c r="C17" s="40">
        <v>45</v>
      </c>
      <c r="D17" s="38"/>
      <c r="E17" s="36">
        <v>13.9</v>
      </c>
      <c r="F17" s="36">
        <v>1</v>
      </c>
    </row>
    <row r="18" spans="1:6">
      <c r="A18" s="36">
        <v>11</v>
      </c>
      <c r="B18" s="39" t="s">
        <v>72</v>
      </c>
      <c r="C18" s="40">
        <v>52</v>
      </c>
      <c r="D18" s="38"/>
      <c r="E18" s="36">
        <v>17.2</v>
      </c>
      <c r="F18" s="36">
        <v>1</v>
      </c>
    </row>
    <row r="19" spans="1:6">
      <c r="A19" s="36">
        <v>12</v>
      </c>
      <c r="B19" s="39" t="s">
        <v>73</v>
      </c>
      <c r="C19" s="40">
        <v>53</v>
      </c>
      <c r="D19" s="38"/>
      <c r="E19" s="36">
        <v>24</v>
      </c>
      <c r="F19" s="36">
        <v>1</v>
      </c>
    </row>
    <row r="20" spans="1:6">
      <c r="A20" s="36">
        <v>13</v>
      </c>
      <c r="B20" s="39" t="s">
        <v>74</v>
      </c>
      <c r="C20" s="40">
        <v>53</v>
      </c>
      <c r="D20" s="38"/>
      <c r="E20" s="36">
        <v>31</v>
      </c>
      <c r="F20" s="91">
        <v>1</v>
      </c>
    </row>
    <row r="21" spans="1:6">
      <c r="A21" s="36">
        <v>14</v>
      </c>
      <c r="B21" s="39" t="s">
        <v>75</v>
      </c>
      <c r="C21" s="40">
        <v>52</v>
      </c>
      <c r="D21" s="38"/>
      <c r="E21" s="36">
        <v>17.5</v>
      </c>
      <c r="F21" s="91">
        <v>1</v>
      </c>
    </row>
    <row r="22" spans="1:6">
      <c r="A22" s="36">
        <v>15</v>
      </c>
      <c r="B22" s="39" t="s">
        <v>76</v>
      </c>
      <c r="C22" s="40">
        <v>53</v>
      </c>
      <c r="D22" s="38"/>
      <c r="E22" s="36">
        <v>38</v>
      </c>
      <c r="F22" s="91">
        <v>1</v>
      </c>
    </row>
    <row r="23" spans="1:6">
      <c r="A23" s="36">
        <v>16</v>
      </c>
    </row>
    <row r="24" spans="1:6">
      <c r="A24" s="36">
        <v>17</v>
      </c>
      <c r="B24" s="43" t="s">
        <v>182</v>
      </c>
    </row>
    <row r="25" spans="1:6">
      <c r="A25" s="36">
        <v>18</v>
      </c>
      <c r="B25" s="39" t="s">
        <v>54</v>
      </c>
      <c r="C25" s="40">
        <v>50</v>
      </c>
      <c r="D25" s="38"/>
      <c r="E25" s="36">
        <v>7.2</v>
      </c>
      <c r="F25" s="36">
        <v>1</v>
      </c>
    </row>
    <row r="26" spans="1:6">
      <c r="A26" s="36">
        <v>19</v>
      </c>
      <c r="B26" s="39" t="s">
        <v>55</v>
      </c>
      <c r="C26" s="40">
        <v>50</v>
      </c>
      <c r="D26" s="38"/>
      <c r="E26" s="36">
        <v>8.4</v>
      </c>
      <c r="F26" s="36">
        <v>1</v>
      </c>
    </row>
    <row r="27" spans="1:6">
      <c r="A27" s="36">
        <v>20</v>
      </c>
      <c r="B27" s="39" t="s">
        <v>56</v>
      </c>
      <c r="C27" s="40">
        <v>50</v>
      </c>
      <c r="D27" s="38"/>
      <c r="E27" s="36">
        <v>9.5</v>
      </c>
      <c r="F27" s="36">
        <v>1</v>
      </c>
    </row>
    <row r="28" spans="1:6">
      <c r="A28" s="36">
        <v>21</v>
      </c>
      <c r="B28" s="39" t="s">
        <v>57</v>
      </c>
      <c r="C28" s="40">
        <v>53</v>
      </c>
      <c r="D28" s="38"/>
      <c r="E28" s="36">
        <v>11.8</v>
      </c>
      <c r="F28" s="36">
        <v>1</v>
      </c>
    </row>
    <row r="29" spans="1:6">
      <c r="A29" s="36">
        <v>22</v>
      </c>
      <c r="B29" s="39" t="s">
        <v>58</v>
      </c>
      <c r="C29" s="40">
        <v>51</v>
      </c>
      <c r="D29" s="38"/>
      <c r="E29" s="36">
        <v>10</v>
      </c>
      <c r="F29" s="36">
        <v>1</v>
      </c>
    </row>
    <row r="30" spans="1:6">
      <c r="A30" s="36">
        <v>23</v>
      </c>
      <c r="B30" s="39" t="s">
        <v>59</v>
      </c>
      <c r="C30" s="40">
        <v>50</v>
      </c>
      <c r="D30" s="38"/>
      <c r="E30" s="36">
        <v>13.8</v>
      </c>
      <c r="F30" s="36">
        <v>1</v>
      </c>
    </row>
    <row r="31" spans="1:6">
      <c r="A31" s="36">
        <v>24</v>
      </c>
      <c r="B31" s="39" t="s">
        <v>172</v>
      </c>
      <c r="C31" s="40">
        <v>45</v>
      </c>
      <c r="D31" s="38"/>
      <c r="E31" s="36">
        <v>13.9</v>
      </c>
      <c r="F31" s="36">
        <v>1</v>
      </c>
    </row>
    <row r="32" spans="1:6">
      <c r="A32" s="36">
        <v>25</v>
      </c>
      <c r="B32" s="39" t="s">
        <v>60</v>
      </c>
      <c r="C32" s="40">
        <v>52</v>
      </c>
      <c r="D32" s="38"/>
      <c r="E32" s="36">
        <v>17.2</v>
      </c>
      <c r="F32" s="36">
        <v>1</v>
      </c>
    </row>
    <row r="33" spans="1:6">
      <c r="A33" s="36">
        <v>26</v>
      </c>
      <c r="B33" s="39" t="s">
        <v>61</v>
      </c>
      <c r="C33" s="40">
        <v>57</v>
      </c>
      <c r="D33" s="38"/>
      <c r="E33" s="36">
        <v>24</v>
      </c>
      <c r="F33" s="36">
        <v>1</v>
      </c>
    </row>
    <row r="34" spans="1:6">
      <c r="A34" s="36">
        <v>27</v>
      </c>
      <c r="B34" s="39" t="s">
        <v>62</v>
      </c>
      <c r="C34" s="40">
        <v>59</v>
      </c>
      <c r="D34" s="38"/>
      <c r="E34" s="36">
        <v>31</v>
      </c>
      <c r="F34" s="36">
        <v>1</v>
      </c>
    </row>
    <row r="35" spans="1:6">
      <c r="A35" s="36">
        <v>28</v>
      </c>
      <c r="B35" s="39" t="s">
        <v>63</v>
      </c>
      <c r="C35" s="40">
        <v>53</v>
      </c>
      <c r="D35" s="38"/>
      <c r="E35" s="36">
        <v>17.5</v>
      </c>
      <c r="F35" s="36">
        <v>1</v>
      </c>
    </row>
    <row r="36" spans="1:6">
      <c r="A36" s="36">
        <v>29</v>
      </c>
      <c r="B36" s="39" t="s">
        <v>83</v>
      </c>
      <c r="C36" s="40">
        <v>55</v>
      </c>
      <c r="D36" s="38"/>
      <c r="E36" s="36">
        <v>9.4</v>
      </c>
      <c r="F36" s="36">
        <v>1</v>
      </c>
    </row>
    <row r="37" spans="1:6">
      <c r="A37" s="36">
        <v>30</v>
      </c>
      <c r="B37" s="39" t="s">
        <v>84</v>
      </c>
      <c r="C37" s="40">
        <v>56</v>
      </c>
      <c r="D37" s="38"/>
      <c r="E37" s="36">
        <v>13.8</v>
      </c>
      <c r="F37" s="36">
        <v>1</v>
      </c>
    </row>
    <row r="38" spans="1:6">
      <c r="A38" s="36">
        <v>31</v>
      </c>
      <c r="B38" s="39" t="s">
        <v>64</v>
      </c>
      <c r="C38" s="40">
        <v>45</v>
      </c>
      <c r="D38" s="38"/>
      <c r="E38" s="36">
        <v>5.6</v>
      </c>
      <c r="F38" s="36">
        <v>1</v>
      </c>
    </row>
    <row r="39" spans="1:6">
      <c r="A39" s="36">
        <v>32</v>
      </c>
      <c r="B39" s="39" t="s">
        <v>65</v>
      </c>
      <c r="C39" s="40">
        <v>45</v>
      </c>
      <c r="D39" s="38"/>
      <c r="E39" s="36">
        <v>7.7</v>
      </c>
      <c r="F39" s="36">
        <v>1</v>
      </c>
    </row>
    <row r="40" spans="1:6">
      <c r="A40" s="36">
        <v>33</v>
      </c>
      <c r="B40" s="39" t="s">
        <v>79</v>
      </c>
      <c r="C40" s="40">
        <v>50</v>
      </c>
      <c r="D40" s="38"/>
      <c r="E40" s="36">
        <v>9</v>
      </c>
      <c r="F40" s="36">
        <v>1</v>
      </c>
    </row>
    <row r="41" spans="1:6">
      <c r="A41" s="36">
        <v>34</v>
      </c>
    </row>
    <row r="42" spans="1:6">
      <c r="A42" s="36">
        <v>35</v>
      </c>
      <c r="B42" s="43" t="s">
        <v>183</v>
      </c>
    </row>
    <row r="43" spans="1:6">
      <c r="A43" s="36">
        <v>36</v>
      </c>
      <c r="B43" s="39" t="s">
        <v>174</v>
      </c>
      <c r="C43" s="40">
        <v>51</v>
      </c>
      <c r="D43" s="38"/>
      <c r="E43" s="36">
        <v>5.88</v>
      </c>
      <c r="F43" s="36">
        <v>1</v>
      </c>
    </row>
    <row r="44" spans="1:6">
      <c r="A44" s="36">
        <v>37</v>
      </c>
      <c r="B44" s="39" t="s">
        <v>175</v>
      </c>
      <c r="C44" s="40">
        <v>51</v>
      </c>
      <c r="D44" s="38"/>
      <c r="E44" s="36">
        <v>7.75</v>
      </c>
      <c r="F44" s="36">
        <v>1</v>
      </c>
    </row>
    <row r="45" spans="1:6">
      <c r="A45" s="36">
        <v>38</v>
      </c>
      <c r="B45" s="39" t="s">
        <v>176</v>
      </c>
      <c r="C45" s="40">
        <v>49</v>
      </c>
      <c r="D45" s="38"/>
      <c r="E45" s="36">
        <v>6.47</v>
      </c>
      <c r="F45" s="36">
        <v>1</v>
      </c>
    </row>
    <row r="46" spans="1:6">
      <c r="A46" s="36">
        <v>39</v>
      </c>
      <c r="B46" s="39" t="s">
        <v>177</v>
      </c>
      <c r="C46" s="40">
        <v>60</v>
      </c>
      <c r="D46" s="38"/>
      <c r="E46" s="36">
        <v>9.02</v>
      </c>
      <c r="F46" s="36">
        <v>1</v>
      </c>
    </row>
    <row r="47" spans="1:6">
      <c r="A47" s="36">
        <v>40</v>
      </c>
      <c r="B47" s="39" t="s">
        <v>178</v>
      </c>
      <c r="C47" s="40">
        <v>54</v>
      </c>
      <c r="D47" s="38"/>
      <c r="E47" s="36">
        <v>14.1</v>
      </c>
      <c r="F47" s="36">
        <v>1</v>
      </c>
    </row>
    <row r="48" spans="1:6">
      <c r="A48" s="36">
        <v>41</v>
      </c>
      <c r="B48" s="39" t="s">
        <v>179</v>
      </c>
      <c r="C48" s="40">
        <v>54</v>
      </c>
      <c r="D48" s="38"/>
      <c r="E48" s="36">
        <v>19.600000000000001</v>
      </c>
      <c r="F48" s="36">
        <v>1</v>
      </c>
    </row>
    <row r="49" spans="1:6">
      <c r="A49" s="36">
        <v>42</v>
      </c>
    </row>
    <row r="50" spans="1:6">
      <c r="A50" s="36">
        <v>43</v>
      </c>
      <c r="B50" s="43" t="s">
        <v>184</v>
      </c>
    </row>
    <row r="51" spans="1:6">
      <c r="A51" s="36">
        <v>44</v>
      </c>
      <c r="B51" s="39" t="s">
        <v>132</v>
      </c>
      <c r="C51" s="40">
        <v>50</v>
      </c>
      <c r="D51" s="38"/>
      <c r="E51" s="36">
        <v>6.74</v>
      </c>
      <c r="F51" s="91">
        <v>2</v>
      </c>
    </row>
    <row r="52" spans="1:6">
      <c r="A52" s="36">
        <v>45</v>
      </c>
      <c r="B52" s="39" t="s">
        <v>133</v>
      </c>
      <c r="C52" s="40">
        <v>51.5</v>
      </c>
      <c r="D52" s="38"/>
      <c r="E52" s="36">
        <v>8.25</v>
      </c>
      <c r="F52" s="91">
        <v>2</v>
      </c>
    </row>
    <row r="53" spans="1:6">
      <c r="A53" s="36">
        <v>46</v>
      </c>
      <c r="B53" s="39" t="s">
        <v>134</v>
      </c>
      <c r="C53" s="40">
        <v>57.5</v>
      </c>
      <c r="D53" s="38"/>
      <c r="E53" s="36">
        <v>12.84</v>
      </c>
      <c r="F53" s="91">
        <v>2</v>
      </c>
    </row>
    <row r="54" spans="1:6">
      <c r="A54" s="36">
        <v>47</v>
      </c>
    </row>
    <row r="55" spans="1:6">
      <c r="A55" s="36">
        <v>48</v>
      </c>
      <c r="B55" s="43" t="s">
        <v>185</v>
      </c>
    </row>
    <row r="56" spans="1:6">
      <c r="A56" s="36">
        <v>49</v>
      </c>
      <c r="B56" s="39" t="s">
        <v>86</v>
      </c>
      <c r="C56" s="40">
        <v>54</v>
      </c>
      <c r="D56" s="38"/>
      <c r="E56" s="36">
        <v>8.9</v>
      </c>
      <c r="F56" s="91">
        <v>1</v>
      </c>
    </row>
    <row r="57" spans="1:6">
      <c r="A57" s="36">
        <v>50</v>
      </c>
      <c r="B57" s="39" t="s">
        <v>87</v>
      </c>
      <c r="C57" s="40">
        <v>54</v>
      </c>
      <c r="D57" s="38"/>
      <c r="E57" s="36">
        <v>9.9</v>
      </c>
      <c r="F57" s="91">
        <v>1</v>
      </c>
    </row>
    <row r="58" spans="1:6">
      <c r="A58" s="36">
        <v>51</v>
      </c>
      <c r="B58" s="39" t="s">
        <v>88</v>
      </c>
      <c r="C58" s="40">
        <v>54</v>
      </c>
      <c r="D58" s="38"/>
      <c r="E58" s="36">
        <v>11.5</v>
      </c>
      <c r="F58" s="91">
        <v>1</v>
      </c>
    </row>
    <row r="59" spans="1:6">
      <c r="A59" s="36">
        <v>52</v>
      </c>
      <c r="B59" s="39" t="s">
        <v>89</v>
      </c>
      <c r="C59" s="40">
        <v>57</v>
      </c>
      <c r="D59" s="38"/>
      <c r="E59" s="36">
        <v>16.3</v>
      </c>
      <c r="F59" s="91">
        <v>1</v>
      </c>
    </row>
    <row r="60" spans="1:6">
      <c r="A60" s="36">
        <v>53</v>
      </c>
      <c r="B60" s="39" t="s">
        <v>90</v>
      </c>
      <c r="C60" s="40">
        <v>57</v>
      </c>
      <c r="D60" s="38"/>
      <c r="E60" s="36">
        <v>18.600000000000001</v>
      </c>
      <c r="F60" s="91">
        <v>1</v>
      </c>
    </row>
    <row r="61" spans="1:6">
      <c r="A61" s="36">
        <v>54</v>
      </c>
      <c r="B61" s="39" t="s">
        <v>91</v>
      </c>
      <c r="C61" s="40">
        <v>57</v>
      </c>
      <c r="D61" s="38"/>
      <c r="E61" s="36">
        <v>24.5</v>
      </c>
      <c r="F61" s="91">
        <v>1</v>
      </c>
    </row>
    <row r="62" spans="1:6">
      <c r="A62" s="36">
        <v>55</v>
      </c>
    </row>
  </sheetData>
  <sheetProtection password="DB51"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3</vt:i4>
      </vt:variant>
    </vt:vector>
  </HeadingPairs>
  <TitlesOfParts>
    <vt:vector size="9" baseType="lpstr">
      <vt:lpstr>Deutsch</vt:lpstr>
      <vt:lpstr>Tabelle2</vt:lpstr>
      <vt:lpstr>Tabelle3</vt:lpstr>
      <vt:lpstr>Francais</vt:lpstr>
      <vt:lpstr>Italian</vt:lpstr>
      <vt:lpstr>Datenquelle</vt:lpstr>
      <vt:lpstr>Deutsch!Druckbereich</vt:lpstr>
      <vt:lpstr>Francais!Druckbereich</vt:lpstr>
      <vt:lpstr>Italian!Druckbereich</vt:lpstr>
    </vt:vector>
  </TitlesOfParts>
  <Company>aio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martin.jaeggi</dc:creator>
  <cp:lastModifiedBy>martin.jaeggi</cp:lastModifiedBy>
  <cp:lastPrinted>2015-06-22T12:17:40Z</cp:lastPrinted>
  <dcterms:created xsi:type="dcterms:W3CDTF">2011-06-07T13:38:34Z</dcterms:created>
  <dcterms:modified xsi:type="dcterms:W3CDTF">2015-06-25T06:36:17Z</dcterms:modified>
</cp:coreProperties>
</file>